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D:\CTTDT\"/>
    </mc:Choice>
  </mc:AlternateContent>
  <xr:revisionPtr revIDLastSave="0" documentId="8_{CE814715-1216-4C0D-B6A4-E65EFBBDD08D}" xr6:coauthVersionLast="47" xr6:coauthVersionMax="47" xr10:uidLastSave="{00000000-0000-0000-0000-000000000000}"/>
  <bookViews>
    <workbookView xWindow="1800" yWindow="0" windowWidth="18690" windowHeight="10920" tabRatio="479" firstSheet="1" activeTab="5" xr2:uid="{00000000-000D-0000-FFFF-FFFF00000000}"/>
  </bookViews>
  <sheets>
    <sheet name="PL1_THO" sheetId="1" r:id="rId1"/>
    <sheet name="PL2DauGia" sheetId="4" r:id="rId2"/>
    <sheet name="PL3DauThau" sheetId="3" r:id="rId3"/>
    <sheet name="PL1_THo-NQ" sheetId="2" r:id="rId4"/>
    <sheet name="PL2_DauGia-NQ" sheetId="7" r:id="rId5"/>
    <sheet name="PL3-DauThau" sheetId="8" r:id="rId6"/>
    <sheet name="Sheet3" sheetId="5" state="hidden" r:id="rId7"/>
    <sheet name="DauGia (2)" sheetId="6" state="hidden" r:id="rId8"/>
  </sheets>
  <definedNames>
    <definedName name="_xlnm._FilterDatabase" localSheetId="7" hidden="1">'DauGia (2)'!$A$5:$H$15</definedName>
    <definedName name="_xlnm._FilterDatabase" localSheetId="0" hidden="1">PL1_THO!$A$5:$H$54</definedName>
    <definedName name="_xlnm._FilterDatabase" localSheetId="3" hidden="1">'PL1_THo-NQ'!$A$6:$F$34</definedName>
    <definedName name="_xlnm._FilterDatabase" localSheetId="4" hidden="1">'PL2_DauGia-NQ'!$A$6:$F$7</definedName>
    <definedName name="_xlnm._FilterDatabase" localSheetId="1" hidden="1">PL2DauGia!$A$5:$H$11</definedName>
    <definedName name="_xlnm._FilterDatabase" localSheetId="2" hidden="1">PL3DauThau!$A$5:$G$21</definedName>
    <definedName name="_xlnm._FilterDatabase" localSheetId="5" hidden="1">'PL3-DauThau'!$A$6:$F$7</definedName>
    <definedName name="_xlnm.Print_Area" localSheetId="7">'DauGia (2)'!$A$1:$H$15</definedName>
    <definedName name="_xlnm.Print_Area" localSheetId="0">PL1_THO!$A$1:$H$33</definedName>
    <definedName name="_xlnm.Print_Area" localSheetId="1">PL2DauGia!$A$1:$H$11</definedName>
    <definedName name="_xlnm.Print_Titles" localSheetId="7">'DauGia (2)'!$3:$6</definedName>
    <definedName name="_xlnm.Print_Titles" localSheetId="0">PL1_THO!$3:$6</definedName>
    <definedName name="_xlnm.Print_Titles" localSheetId="3">'PL1_THo-NQ'!$3:$6</definedName>
    <definedName name="_xlnm.Print_Titles" localSheetId="4">'PL2_DauGia-NQ'!$3:$6</definedName>
    <definedName name="_xlnm.Print_Titles" localSheetId="1">PL2DauGia!$3:$6</definedName>
    <definedName name="_xlnm.Print_Titles" localSheetId="2">PL3DauThau!$3:$5</definedName>
    <definedName name="_xlnm.Print_Titles" localSheetId="5">'PL3-DauThau'!$3:$6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8" l="1"/>
  <c r="F12" i="8"/>
  <c r="E16" i="8"/>
  <c r="E12" i="8"/>
  <c r="F30" i="2"/>
  <c r="F29" i="2"/>
  <c r="E29" i="2"/>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E16" i="3"/>
  <c r="E12" i="3"/>
  <c r="F30" i="1" l="1"/>
  <c r="F54" i="1" s="1"/>
  <c r="F29" i="1"/>
  <c r="E29" i="1"/>
</calcChain>
</file>

<file path=xl/sharedStrings.xml><?xml version="1.0" encoding="utf-8"?>
<sst xmlns="http://schemas.openxmlformats.org/spreadsheetml/2006/main" count="567" uniqueCount="196">
  <si>
    <t>STT</t>
  </si>
  <si>
    <t>Tên công trình</t>
  </si>
  <si>
    <t>Xã, phường, thị trấn</t>
  </si>
  <si>
    <t>Huyện, thành phố</t>
  </si>
  <si>
    <t>Diện tích dự án (ha)</t>
  </si>
  <si>
    <t>Diện tích cần thu hồi đất (ha)</t>
  </si>
  <si>
    <t>Cơ sở pháp lý</t>
  </si>
  <si>
    <t>Ghi chú</t>
  </si>
  <si>
    <t>Biên Hòa</t>
  </si>
  <si>
    <t>Tân Phú</t>
  </si>
  <si>
    <t>Bàu Hàm 2</t>
  </si>
  <si>
    <t>Thống Nhất</t>
  </si>
  <si>
    <t>Hưng Lộc</t>
  </si>
  <si>
    <t>Vĩnh Cửu</t>
  </si>
  <si>
    <t>Định Quán</t>
  </si>
  <si>
    <t>Nhơn Trạch</t>
  </si>
  <si>
    <t xml:space="preserve">Phụ lục </t>
  </si>
  <si>
    <t>Gia Canh</t>
  </si>
  <si>
    <r>
      <t xml:space="preserve">Bổ sung danh mục công trình, dự án phải thu hồi đất năm 2025 tỉnh Đồng Nai
</t>
    </r>
    <r>
      <rPr>
        <i/>
        <sz val="12"/>
        <rFont val="Times New Roman"/>
        <family val="1"/>
      </rPr>
      <t>(Kèm theo Tờ trình số              /TTr-UBND ngày        /        /2024 của Ủy ban nhân dân tỉnh)</t>
    </r>
  </si>
  <si>
    <t>Đường nội đồng Giao Tùng (giai đoạn 2)</t>
  </si>
  <si>
    <t>Nâng cấp đường Hương lộ 6</t>
  </si>
  <si>
    <t>Khu tái định cư Bình Lợi</t>
  </si>
  <si>
    <t>Trường THCS Tân Bình</t>
  </si>
  <si>
    <t>Bình Lợi</t>
  </si>
  <si>
    <t>Thạnh Phú</t>
  </si>
  <si>
    <t>Tân Bình</t>
  </si>
  <si>
    <t>Nghị quyết số 151/NQ-HĐND ngày 31/7/2024 của HĐND huyện về việc điều chỉnh một số nội đung tại Nghị quyết số 74/NQ-HĐND ngày 19 tháng 7 năm 2022 của HĐND huyện về việc quyết định chủ trương đầu tư đối với các dự án đầu tư công trên địa bàn huyện Vĩnh Cửu (lần 4)</t>
  </si>
  <si>
    <t>Quyết định số 4959/QĐ-UBND ngày 31/12/2024 của UBND huyện Vĩnh Cửu</t>
  </si>
  <si>
    <t xml:space="preserve">Nghị quyết số 100/NQ-HĐND ngày 19/6/2023 của HĐND huyện về phê duyệt chủ trương chủ trương đầu tư đối với các dự án đầu tư công trên địa bàn huyện Vĩnh Cửu đợt 2 năm 2023 (dự án nhóm C) và Quyết định số 1867/QĐ-UBND ngày 03/7/2023 của UBND huyện Vĩnh Cửu về việc triển khai Nghị Quyết số 100/NQ-HĐND ngày 19/6/2023, trong đó Ban Quản lý dự án được giao làm chủ đầu tư xây dựng dự án khu tái định cư Bình Lợi. </t>
  </si>
  <si>
    <t>Nghị Quyết số 98/NQ-HĐND ngày 28/02/2023 của HĐND huyện Vĩnh Cửu về quyết định chủ trương đầu tư đối với các dự án đầu tư công trên địa bàn huyện Vĩnh Cửu năm 2023 (dự án nhóm B); Quyết định số 581/QĐ-UBND ngày 15/3/2023 của UBND huyện Vĩnh Cửu về việc triển khai Nghị quyết số 98/NQ-HĐND ngày 28/02/2023 của HĐND huyện Vĩnh Cửu về quyết định chủ trương đầu tư đối với các dự án đầu tư công trên địa bàn huyện Vĩnh Cửu năm 2023 (dự án nhóm B).</t>
  </si>
  <si>
    <t>Trường mẫu giáo Gia Tân 3 - Mở rộng (sân banh)</t>
  </si>
  <si>
    <t>Gia Tân 3</t>
  </si>
  <si>
    <t>Trường tiều học Phan Bội Châu, hạng mục: Mở rộng và xây mới khu luyện tập thể dục thể thao.</t>
  </si>
  <si>
    <t>Thị trấn Dầu Giây</t>
  </si>
  <si>
    <t>Đường Đức Huy – Thanh Bình</t>
  </si>
  <si>
    <t>Gia Tân 1, Gia Tân 2</t>
  </si>
  <si>
    <t>Đường từ trường Mầm non Gia Tân 1 đến đường Suối Reo.</t>
  </si>
  <si>
    <t>Gia Tân 1</t>
  </si>
  <si>
    <t>Đường 326 (đoạn từ đường Đông Kim - Xuân Thiện vào Trường THCS Gia Kiệm)</t>
  </si>
  <si>
    <t>Gia Kiệm</t>
  </si>
  <si>
    <t>Đường phía Nam suối Gia Đức (từ đường Song hành Quốc lộ 20 đến đường D6 Hồ Gia Đức)</t>
  </si>
  <si>
    <t>Đường vào trường THCS Lý Tự Trọng (đoạn ra đường DT769)</t>
  </si>
  <si>
    <t>Lộ 25</t>
  </si>
  <si>
    <t>Đường trục chính N12</t>
  </si>
  <si>
    <t>TT.Dầu Giây</t>
  </si>
  <si>
    <t>Hạ tầng Khu dân cư phục vụ tái định cư xã Hưng Lộc, thị trấn Dầu Giây.</t>
  </si>
  <si>
    <t>Trạm xử lý nước thải đô thị Dầu Giây</t>
  </si>
  <si>
    <t>Trung tâm hành chính xã Gia Tân 1 - Hạng mục: Hạ tầng kỹ thuật</t>
  </si>
  <si>
    <t>Trung tâm hành chính xã Xuân Thiện - Hạng mục: Hạ tầng kỹ thuật</t>
  </si>
  <si>
    <t>Xuân Thiện</t>
  </si>
  <si>
    <t>Quyết định số 254/QĐ-UBND ngày 22/01/2024 của UBND huyện Thống Nhất về việc phê duyệt chủ trương đầu tư dự án Trường Mầm non Gia Tân 3, hạng mục: Xây dựng phòng học và phòng chức năng;</t>
  </si>
  <si>
    <t xml:space="preserve">Quyết định số 121/QĐ-UBND ngày 13/01/2025 của UBND huyện Thống Nhất </t>
  </si>
  <si>
    <t>Quyết định số 8012/QĐ-UBND ngày 14/09/2021 của UBND huyện Thống Nhất về việc phê duyệt chủ trương đầu tư</t>
  </si>
  <si>
    <t xml:space="preserve">Thông báo kết luận số 1257/TB-UBND ngày 28/9/20239 của CT UBND huyện Thống Nhất </t>
  </si>
  <si>
    <t>Quyết định 3421/QĐ-UBND ngày 23/8/2024 của UBND huyện Thống Nhất về việc phê duyệt chủ trương đầu tư dự án</t>
  </si>
  <si>
    <t>QĐ số 5285/QĐ-UBND ngày 16/12/2024 của UBND huyện Thống Nhất về việc phê duyệt chủ trương đầu tư</t>
  </si>
  <si>
    <t xml:space="preserve">Thông báo kết luận số 14121/TB-UBND ngày 05/12/2019 của CT UBND tỉnh </t>
  </si>
  <si>
    <t>Quyết định số 2999/QĐ-UBND ngày 31/7/2024 của UBND huyện Thống Nhất về việc phê duyệt điều chỉnh nhiệm vụ QH chi tiết xây dựng 1/500</t>
  </si>
  <si>
    <t>Quyết định số 3336/QĐ-UBND ngày 16/8/2024 của UBND huyện Thống Nhất về việc phê duyệt chủ trương đầu tư dự án Trạm xử lý nước thải đô thị Dầu Giây</t>
  </si>
  <si>
    <t>Quyết định số 3231/QĐ-UBND ngày 09/8/2024 của UBND huyện Thống Nhất về việc phê duyệt điều chỉnh kế hoạch đầu tư công năm 2024</t>
  </si>
  <si>
    <t>Quyết định số 5426/QĐ-UBND ngày 19/12/2024 của UBND huyện Thống Nhất về việcgiao chỉ tiêu kế hoạch đầu tư công năm 2025</t>
  </si>
  <si>
    <t>Long Khánh</t>
  </si>
  <si>
    <t>Khu tái định cư tại xã Cây Gáo</t>
  </si>
  <si>
    <t>Cây Gáo</t>
  </si>
  <si>
    <t>Trảng Bom</t>
  </si>
  <si>
    <t>Nhà điều hành và trạm bơm tăng áp Long Thành</t>
  </si>
  <si>
    <t>Long Thành</t>
  </si>
  <si>
    <t>Quyết định số 3683/QĐ-UBND ngày 04/12/2024</t>
  </si>
  <si>
    <t>Thủy điện Phú Tân 1</t>
  </si>
  <si>
    <t>Phú Thịnh; Tà Lài</t>
  </si>
  <si>
    <t>Quyết định số 4068/QĐ-UBND ngày 24/12/2024 của UBND tỉnh Đồng Nai Quyết định chấp thuận chủ trương đầu tư đồng thời chấp thuận nhà đầu tư</t>
  </si>
  <si>
    <t>Cầu Suối Soong (đường 118 - sông Đồng Nai)</t>
  </si>
  <si>
    <t>Cầu Tam Bung 2 đường 101 Nam Lộ</t>
  </si>
  <si>
    <t>Cầu Suối Nhàn 101 Nam Lộ</t>
  </si>
  <si>
    <t>Đường Nguyễn Trãi nối dài</t>
  </si>
  <si>
    <t>Nâng cấp, mở rộng Đường Phú Lợi - Phú Hòa</t>
  </si>
  <si>
    <t>Cầu Nagoa đường Nagoa</t>
  </si>
  <si>
    <t>Mở rộng mỏ đá xây dựng Gia Canh của Công ty TNHH sản xuất VLXD Mai Phong</t>
  </si>
  <si>
    <t>Thanh Sơn; Phú Tân</t>
  </si>
  <si>
    <t>Phú Vinh</t>
  </si>
  <si>
    <t>Túc Trưng; La Ngà</t>
  </si>
  <si>
    <t>Túc Trưng; Suối Nho</t>
  </si>
  <si>
    <t>Phú Lợi; Phú Hòa</t>
  </si>
  <si>
    <t>Suối Nho</t>
  </si>
  <si>
    <t xml:space="preserve">- Đã được phê duyệt bổ sung trữ lượng huy động khai thác mỏ đá Gia Canh 1 thuộc xã Gia Canh, huyện Định Quán tại Quyết định số 3311/QĐ-UBND ngày 19/9/2018.
- Quyết định số 4564/QĐ-UBND ngày 24/12/2018 của UBND tỉnh Đồng Nai chấp thuận điều chỉnh giấy phép khai thác khoáng sản mỏ đá xây dựng Gia Canh của Công ty TNHH Sản xuất VLXD Mai Phong với diện tích tăng từ 5,2 ha lên 5,58 ha (0,38 ha mở rộng) </t>
  </si>
  <si>
    <t>Khu dân cư theo quy hoạch tại thị trấn Hiệp Phước do Công ty Cổ phần Đầu tư Phát triển Xây dựng làm chủ đầu tư</t>
  </si>
  <si>
    <t xml:space="preserve">Cảng tổng hợp Việt Thuận Thành do Công ty TNHH Việt Thuận Thành làm chủ đầu tư.
</t>
  </si>
  <si>
    <t xml:space="preserve">Hiệp Phước </t>
  </si>
  <si>
    <t>Đại Phước
Phú Hữu</t>
  </si>
  <si>
    <t xml:space="preserve"> (1) Về chủ trương đầu tư:
Chấp thuận chủ trương đầu tư tại Văn bản số 744/UBND-CNN ngày 22/01/2014 với diện tích 21,553 ha. Văn bản số 3127/UBND-KTN ngày 29/3/2021 có hiệu lực đến ngày 29/3/2023.
Quyết định số 3087/QD-UBND  ngày 24/10/2024 của UBND tỉnh về việc điều chỉnh chủ trương tư 
 (2) Về giao đất và bồi thường:
 Đã được UBND tỉnh giao đất. chuyển mục đích với 19,376 ha theo Quyết định số 1858/QĐ-UBND ngày 23/6/2014 và Quyết định số 4249/QĐ-UBND ngày 22/11/2017, phần diện tích còn lại 2,18 ha đã ban hành thông báo thu hồi đất từ số 114-122/TB-UBND ngày 11/3/2020. Trung tâm Phát triển quỹ đất đã tiến hành kiểm đếm hiện trạng 07 hộ
(3) Giấy phép Môi trường số 271/GPMT-QĐ ngày 27/12/2023 của UBND tỉnh
(4) Ngườn vốn: vốn doanh nghiệp đầu tư </t>
  </si>
  <si>
    <t xml:space="preserve"> (1) Về chủ trương đầu tư: Sở Kế hoạch Đầu tư cấp giấy chứng nhận đăng ký đầu tư số 1025631025 lần đầu ngày 30/9/2011, thay đổi lần thứ 2 ngày 11 tháng 12 năm 2024
(2) Dự án đã được Thủ tướng Chính phủ cho phép chuyển mục đích sử dụng đất trồng lúa theo Văn bản số 1348/TTg-NN ngày 14/10/2019 với diện tích 35 ha.
(3) Nguồn vốn: Vốn Doanh nghiệp chủ đầu tư</t>
  </si>
  <si>
    <t>Mỏ đá xây dựng Tân Cang 5 -Phước Tân</t>
  </si>
  <si>
    <t>Phước Tân</t>
  </si>
  <si>
    <t>- Giấy chứng nhận đầu tư số 4712100229 ngày 03/8/2009; điều chỉnh đăng ký đầu tư lần thứ 3 ngày 27/3/2025; điều chỉnh lần thứ hai ngày 26/02/2028
- Giấy phép khai thác khoáng sản số 2984/GP-UBND ngày 12/10/2009 và Giấy phép điều chỉnh số 1184/QĐ-UBND ngày 22/4/2019 của UBND tỉnh</t>
  </si>
  <si>
    <t>Mỏ đá xây dựng Tân Cang 8 -Phước Tân</t>
  </si>
  <si>
    <t>Phước Tân, Tam phước</t>
  </si>
  <si>
    <t xml:space="preserve">Giấy phép khai thác khoáng sản số 1572/QP-UBND ngày 27/5/2016 của UBND tỉnh, Quyết định số 2477/QĐ-UBND ngày 08/8/2019 của UBND tỉnh về việc phê duyệt phương án cái tạo phục hồi môi trường của mỏ đá Tân Cang 8; Quyết định; 
'- Giấy chứng nhận đăng ký đầu tư số 2757320544 ngày 28/02/2011; điều chỉnh đăng ký đầu tư lần thứ 1 ngày 18/9/2020 thời gian thực hiện dụ án đến hết ngày 31/8/2027; </t>
  </si>
  <si>
    <r>
      <rPr>
        <sz val="12"/>
        <rFont val="Times New Roman"/>
        <family val="1"/>
      </rPr>
      <t>Nâng cấp đường Nguyễn Trung Trực (Đoạn 1: đầu tuyến giao đường Hồ Thị Hương, điểm cuối tuyến giáp Khu tái định cư), phường Xuân Trung</t>
    </r>
  </si>
  <si>
    <r>
      <rPr>
        <sz val="12"/>
        <rFont val="Times New Roman"/>
        <family val="1"/>
      </rPr>
      <t>Xuân An, Bảo Vinh</t>
    </r>
  </si>
  <si>
    <r>
      <rPr>
        <sz val="12"/>
        <rFont val="Times New Roman"/>
        <family val="1"/>
      </rPr>
      <t>- Kế hoạch vốn thành phố Long Khánh tại Quyết định số 2042/QĐ-UBND ngày 20 tháng 12 năm 2024; - Quyết định triển khai thực hiện Nghị quyết số 154/NQ-HĐND ngày 20 tháng 12 năm 2024 của Hội đồng nhân dân thành phố về chủ trương đầu tư một số dự án sử dụng nguồn vốn ngân sách thành phố.</t>
    </r>
  </si>
  <si>
    <r>
      <rPr>
        <sz val="12"/>
        <rFont val="Times New Roman"/>
        <family val="1"/>
      </rPr>
      <t>Nâng cấp mở rộng đường 9 tháng 4, phường Xuân Thanh</t>
    </r>
  </si>
  <si>
    <r>
      <rPr>
        <sz val="12"/>
        <rFont val="Times New Roman"/>
        <family val="1"/>
      </rPr>
      <t>Xuân An</t>
    </r>
  </si>
  <si>
    <r>
      <rPr>
        <sz val="12"/>
        <rFont val="Times New Roman"/>
        <family val="1"/>
      </rPr>
      <t>Nâng cấp đường Trần Nhân Tông, phường Bảo Vinh</t>
    </r>
  </si>
  <si>
    <r>
      <rPr>
        <sz val="12"/>
        <rFont val="Times New Roman"/>
        <family val="1"/>
      </rPr>
      <t>Bảo Vinh</t>
    </r>
  </si>
  <si>
    <r>
      <rPr>
        <sz val="12"/>
        <rFont val="Times New Roman"/>
        <family val="1"/>
      </rPr>
      <t>Phạm vi kéo dài Suối Cải nhánh 1 và gia cố nâng cấp thượng hạ lưu đập Lác Chiếu thuộc dự á Chống ngập úng khu vực Suối Cải, Tp. Long Khánh</t>
    </r>
  </si>
  <si>
    <r>
      <rPr>
        <sz val="12"/>
        <rFont val="Times New Roman"/>
        <family val="1"/>
      </rPr>
      <t>Bảo Vinh, Bảo Quang</t>
    </r>
  </si>
  <si>
    <r>
      <rPr>
        <sz val="12"/>
        <rFont val="Times New Roman"/>
        <family val="1"/>
      </rPr>
      <t>- Kế hoạch vốn tỉnh của dự án được thông báo tại Thông báo số 1026/TB-SKHĐT ngày 16 tháng 12 năm 2024 của Sở Kế hoạch và Đầu tư tỉnh Đồng Nai; - Quyết định duyệt điều chỉnh dự án số 3821/QĐ-UBND ngày 12 tháng 12 năm 2024 của UBND tỉnh Đồng Nai</t>
    </r>
  </si>
  <si>
    <r>
      <rPr>
        <sz val="12"/>
        <rFont val="Times New Roman"/>
        <family val="1"/>
      </rPr>
      <t>Mỏ đá Núi Nứa</t>
    </r>
  </si>
  <si>
    <r>
      <rPr>
        <sz val="12"/>
        <rFont val="Times New Roman"/>
        <family val="1"/>
      </rPr>
      <t>Xuân Lập</t>
    </r>
  </si>
  <si>
    <r>
      <rPr>
        <sz val="12"/>
        <rFont val="Times New Roman"/>
        <family val="1"/>
      </rPr>
      <t>- Giấy phép số 4043/GP-UBND ngày 01/12/2016 của UBND tỉnh Đồng Nai; - Quyết định số 4060/QĐ-UBND ngày 15/11/2018 của UBND tỉnh Đồng Nai.</t>
    </r>
  </si>
  <si>
    <t>Đường nhánh 1, 2 Thanh Bình</t>
  </si>
  <si>
    <t>Gia Tân 2</t>
  </si>
  <si>
    <t xml:space="preserve">Khu nhà ở xã hội </t>
  </si>
  <si>
    <t>Quyết định số 1122/QĐ-UBND ngày 18/5/2023 của UBND tỉnh phê duyệt kế hoạch phát triển nhà ở công nhân, nhà ở xã hội giai đoạn đến năm 2025 trên địa bàn tỉnh</t>
  </si>
  <si>
    <t>Khu nhà ở xã hội</t>
  </si>
  <si>
    <t xml:space="preserve">Thuộc quỹ đất xây dựng nhà ở xã hội dự án Khu dân cư A1-C1 </t>
  </si>
  <si>
    <t>Khu dân cư thương mại và Chợ ngã ba Gia Canh tại thị trấn Định Quán</t>
  </si>
  <si>
    <t>TT. Định Quán</t>
  </si>
  <si>
    <t>Điểm dân cư nông thôn ấp Cây Xăng, xã Phú Túc</t>
  </si>
  <si>
    <t>Xã Phú Túc</t>
  </si>
  <si>
    <t>Khu nhà ở xã hội thuộc Khu đất công tại trung tâm xã La Ngà</t>
  </si>
  <si>
    <t>Xã La Ngà</t>
  </si>
  <si>
    <t>Thủy điện Thanh Sơn</t>
  </si>
  <si>
    <t>Thủy điện Thác Trời</t>
  </si>
  <si>
    <t>Xã Phú Ngọc</t>
  </si>
  <si>
    <t>Khu Nhà ở thương mại ấp 4</t>
  </si>
  <si>
    <t>Xã Phú Hòa</t>
  </si>
  <si>
    <t>Trung tâm Giáo dục nghề nghiệp Thuận Phong</t>
  </si>
  <si>
    <t>Xã Ngọc Định</t>
  </si>
  <si>
    <t>Khu Công nghiệp Định Quán (mở rộng giai đoạn 2)</t>
  </si>
  <si>
    <t>Các xã: Phú Vinh, Thanh Sơn, Ngọc Định</t>
  </si>
  <si>
    <t>Xa lộ nước Long Thành  (Trạm bơm nước thô, trạm xử lý nước và Trạm bơm tăng áp số 1)</t>
  </si>
  <si>
    <t>Nhà ở xã hội ấp 5</t>
  </si>
  <si>
    <t>Cụm công nghiệp Vĩnh Tân</t>
  </si>
  <si>
    <t>Thiện Tân</t>
  </si>
  <si>
    <t>Vĩnh Tân</t>
  </si>
  <si>
    <t>Nhà ở xã hội, nhà ở công nhân khu công nghiệp Tân Phú</t>
  </si>
  <si>
    <t>Phú Lộc</t>
  </si>
  <si>
    <t>- Tờ trình số 167/TTr-UBND ngày 06/11/2024 của UBND huyện Tân Phú về việ thẩm định và phê duyệt chủ trương đầu tư Dự án: Nhà ở xã hội, nhà ở công nhân khu công nghiệp Tân Phú;
- Báo cáo số 527/BC-UBND ngày 06/11/2024 đề xuất chủ trương đầu tư;
- Văn bản số 19/SKHĐT-QLN ngày 03/01/2025 của Sở Kế hoạch và Đầu tư về việc hướng dẫn thủ tục chấp thuận nhà đầu tư dự án nhà ở xã hội tại huyện Định Quán và Tân Phú</t>
  </si>
  <si>
    <t>Đã phê duyệt quy hoạch chi tiết xây dựng tỷ lệ 1/500 tại Quyết định số 3364/QĐ-UBND ngày 24/10/2019 của ƯBND tỉnh. Thuộc danh mục Chương trình phát triển nhà ở trên địa bàn tinh giai đoạn 2021-2025 phê duyệt tại Quyết định số 2280/QD-UBND ngày 31/7/2024 của UBND tỉnh. Áp dụng theo Nghị quyết số 20/2024/NQ-HĐND ngày 29/11/2024 của HĐND tỉnh.</t>
  </si>
  <si>
    <t>Đã phê duyệt quy hoạch chi tiết xây dựng tỳ lệ 1/500 tại Quyết định số 2461/QĐ-UBND ngày 06/8/2024 của UBND huyện. Thuộc danh mục Chương trình phát triển nhà ở trên địa bàn tỉnh giai đoạn 2021-2025 phê duyệt tại Quyết định sổ 2280/QĐ-UBND ngày 31/7/2024 của UBND tỉnh. Áp dụng theo Nghị quyết số 20/2024/NQ-HĐND ngày 29/11/2024 của HĐND tỉnh.</t>
  </si>
  <si>
    <t>Đã phê duyệt danh mục theo Chương trình phát triển nhà ở trên địa bàn tỉnh giai đoạn 2021-2025 theo Quyết định số 2280/QĐ- UBND ngày 31/7/2024 của UBND tỉnh.</t>
  </si>
  <si>
    <t>Thuộc danh mục theo Quy hoạch điện VIII được Thủ tướng phê duyệt tại Quyết định 500/QĐ-TTg ngày 15/5/2023. Áp dụng theo Nghị quyết số 20/2024/NQ-HĐND ngày 29/11/2024 của HĐND tỉnh.</t>
  </si>
  <si>
    <t>Đã phê duyệt danh mục theo Chương trinh phát triển nhà ở trên địa bàn tỉnh giai đoạn 2021-2025 theo Quyết định số 2280/QĐ- UBND ngày 31/7/2024 của UBND tỉnh. Đang lập Đồ án quy hoạch chi tiết rút gọn, dự kiến hoàn thành trong quý 11/2025.</t>
  </si>
  <si>
    <t>Theo Quy hoạch sử dụng đất huyện Định Quán đến năm 2030 được phê duyệt tại Quyết định số 5371/QĐ-UBND ngày 31/12/2021 của UBND tỉnh, vị trí được quy hoạch là đất xây dựng cơ sở giáo dục và đào tạo. Theo Đồ án quy hoạch chung xây dựng xã Ngọc Định được phê duyệt tại Quyết định số 4654/QĐ- ƯBND ngày 27/12/2022 của UBND huyện Định Quán, vị trí được quy hoạch là đất xây dựng công trình công cộng cấp khu vực. Áp dụng theo Nghị quyết số 20/2024/NQ-HĐND ngày 29/11/2024 cua HĐND tỉnh.</t>
  </si>
  <si>
    <t>Thuộc danh mục phát triển công nghiệp theo Quy hoạch tỉnh tại Quyết định số 586/QĐ-TTg ngày 03/7/2024. Đã phê duyệt quy hoạch chi tiết xây dựng tỷ lệ 1/2000 tại Quyết định số 640/QĐ-UBND ngày 28/02/2008 với diện tích khoảng 107,24ha.</t>
  </si>
  <si>
    <t>Văn bản số 1424/TCTBWE-PĐT ngày 21/11/2024 của Công ty Cổ phần - Tổng Công ty Nước - Môi trường Bình Dương về việc đề nghị UBND huyện Vĩnh Cửu trình HDND tỉnh thông qua danh mục các khu đất thực hiện đấu thầu dự án Xa lộ nước Long Thành và vùng lân cận tỉnh Đồng Nai trên địa bàn huyện Vĩnh Cửu</t>
  </si>
  <si>
    <t>Văn bản số 6015/SKHĐT-QLN ngày 20/11/2024 của Sở Kế hoạch và Đầu tư thông báo kết quả hồ sơ đề nghị chấp thuận chủ trương đầu tư dự án Khu nhà ở xã hội tại ấp 5 – xã Thạnh Phú do UBND huyện Vĩnh Cửu đề xuất</t>
  </si>
  <si>
    <t>Thông báo kết luận số 1412/TB-UBND ngày 29/11/2024 của UBND huyện Kết luận của Chủ tịch UBND huyện Nguyễn Quang Phương tại buổi làm việc nghe báo cáo khó khăn vướng mắc trong đầu tư các Cụm Công nghiệp và tiến độ xây dựng Đề án đề xuất lộ trình di dòi các doanh nghiệp ngoài khu cụm trên địa bàn huyện.</t>
  </si>
  <si>
    <t xml:space="preserve">Trường dạy nghề  </t>
  </si>
  <si>
    <t>Khu đât thương mại dịch vụ xã Gia Tân 1</t>
  </si>
  <si>
    <t>Khu thương mại dịch vụ số 3 thị trấn Dầu Giây</t>
  </si>
  <si>
    <t>Khu thương mại dịch vụ số 1 xã Bàu Hàm 2</t>
  </si>
  <si>
    <t>Khu thương mại dịch vụ số 2 xã Bàu Hàm 2</t>
  </si>
  <si>
    <t>Khu đất giáo dục tại thị trấn Dầu Giây</t>
  </si>
  <si>
    <t>Khu đâất y tế tại thị trấn Dầu Giây</t>
  </si>
  <si>
    <t>Khu đất y tế tại xã Gia Tân 1</t>
  </si>
  <si>
    <t>Cụm công nghiệp Quang Trung 2</t>
  </si>
  <si>
    <t>Quang Trung</t>
  </si>
  <si>
    <t>Đề xuất thu hồi để đấu giá quyền sử dụng đất theo quy định tại Khoản 5 Điều 72 Luật Đất đai năm 2024</t>
  </si>
  <si>
    <t>Xây dựng nút giao thông, đường Nguyễn Huệ, đường D8, khu dân cư đấu nối QL1A</t>
  </si>
  <si>
    <t>Nâng cấp trường tiểu học Trần Phú</t>
  </si>
  <si>
    <t>Cải tạo chỉnh trang đường Trường Chinh</t>
  </si>
  <si>
    <t>Trụ sở UBND xã Hố Nai 3</t>
  </si>
  <si>
    <t>Đường D1 (trục dọc khu trung tâm dịch vụ KCN Bàu Xéo)</t>
  </si>
  <si>
    <t>Cải tạo chỉnh trang đường 29/4 (đoạn từ đường Nguyễn Văn Cừ đến đường Trần Phú)</t>
  </si>
  <si>
    <t>Tổng thể chỉnh trang cảnh quan khu vực bờ hồ</t>
  </si>
  <si>
    <t>TT. Trảng Bom</t>
  </si>
  <si>
    <t>Đồi 61</t>
  </si>
  <si>
    <t>Bắc Sơn</t>
  </si>
  <si>
    <t>Nghị quyết số 27/NQ-HĐND ngày 16/12/2022 của HĐND huyện về chủ trương đầu tư dự án khu tái định cư xã Cây Gáo</t>
  </si>
  <si>
    <t>NQ số 14/NQ-HĐND ngày 16/10/2024 của HĐND huyện Định Quán về việc phê duyệt chủ trương đầu tư dự án nhóm B, dự án nhóm C có thu hồi đất trên địa bàn huyện</t>
  </si>
  <si>
    <t>QĐ số 3749/QĐ-UBND ngày 161/12/2024 của UBND huyện Định Quán về phê duyệt chủ trương đầu tư dự án</t>
  </si>
  <si>
    <t>Sửa chữa trường THCS Nguyễn Bá Ngọc tại ấp Tân Hưng và xây mới phân hiệu tiểu học tại ấp tân phát, xã Đồi 61</t>
  </si>
  <si>
    <t>Trường Tiểu học-THCS Sông Mây</t>
  </si>
  <si>
    <t>Trưởng Tiểu học-THCS Minh Đức</t>
  </si>
  <si>
    <t>Quyết định số 1798/QĐ-UBND ngày 22/4/2024 về chủ trương đầu tư xây dựng Nút Giao thông đường Nguyễn huệ, đường D8, khu dân cư đấu nối Quốc lộ 1A</t>
  </si>
  <si>
    <t>Quyết định số 4581/QĐ-UBND ngày 30/08/2024 về chủ trương đầu tư dự án Đường D1 (Trục dọc khu trung tâm dịch vụ KCN Bàu Xéo)</t>
  </si>
  <si>
    <t>Quyết định số 4643/QĐ-UBND ngày 11/9/2024 của UBND huyện Trảng Bom về việc phê duyệt chủ trương đầu tư dự án Tổng thể chỉnh trang cảnh quan khu vực Bờ Hồ</t>
  </si>
  <si>
    <t>Quyết định số 5401/QĐ-UBND ngày 04/11/2024 về về việc triển khai thực hiện Nghị quyết 24/NQ-HĐND ngày 18/10/2024 của HĐND huyện về việc phê duyệt chủ trương đầu tư dự án Sửa chữa trường THCS Nguyễn Bá Ngọc tại ấp Tân Hưng và xây mới phân hiệu tiểu học của Trường Nguyễn Bá Ngọc tại ấp Tân Phát, xã Đồi 61</t>
  </si>
  <si>
    <t>Quyết định số 1797/QĐ-UBND ngày 22/5/2023 của UBND huyện Trảng Bom về việc phê duyệt chủ trương đầu tư dự án Trụ sở UBND xã Hố Nai 3;</t>
  </si>
  <si>
    <t>Quyết định số 5939/QĐ-UBND ngày 06/12/2024 về chủ trương đầu tư dự án Cải tạo, chỉnh trang đường Trường Chinh</t>
  </si>
  <si>
    <t>Quyết định số 6222/QĐ-UBND ngày 24/8/2021 của UBND huyện Trảng Bom về việc phê duyệt chủ trương đầu tư dự án Nâng cấp Trường Tiểu học Trần Phú</t>
  </si>
  <si>
    <t>Quyết định số 2717/QĐ-UBND ngày 13/06/2024 của UBND huyện Trảng Bom về việc triển khai thực hiện Nghị quyết số 08/NQ-HĐND ngày 31/5/2024 của HĐND huyện về phê duyệt chủ trương đầu tư dự án Trường TH - THCS Minh Đức</t>
  </si>
  <si>
    <t>Quyết định số 2716/QĐ-UBND ngày 13/6/2024 của Chủ tịch UBND huyện Trảng Bom về việc triển khai thực hiện Nghị quyết số 09/NQ-HĐND ngày 31/5/2024 của HĐND huyện về việc phê duyệt chủ trương đầu tư dự án Trường TH - THCS Sông Mây</t>
  </si>
  <si>
    <t>Quyết định số 2214/QĐ-UBND ngày 17/5/2024 của UBND huyện Trảng Bom về việc phê duyệt chủ trương đầu tư Dự án Cải tạo, chỉnh trang đường 29/4 (đoạn từ đường Nguyễn Văn Cừ đến đường Trần Phú)</t>
  </si>
  <si>
    <t>Hố Nai 3</t>
  </si>
  <si>
    <t>Phụ lục 1</t>
  </si>
  <si>
    <t>Phụ lục 2</t>
  </si>
  <si>
    <r>
      <t xml:space="preserve">Bổ sung danh mục công trình, dự án phải thu hồi đất năm 2025 tỉnh Đồng Nai (lần 1)
</t>
    </r>
    <r>
      <rPr>
        <i/>
        <sz val="13"/>
        <rFont val="Times New Roman"/>
        <family val="1"/>
      </rPr>
      <t>(Kèm theo Nghị quyết số           /2025/NQ-HĐND ngày        /        /2025 của Hội đồng nhân dân tỉnh)</t>
    </r>
  </si>
  <si>
    <r>
      <t xml:space="preserve">Bổ sung danh mục công trình, dự án phải thu hồi đất để đấu giá quyền sử dụng đất năm 2025 tỉnh Đồng Nai (lần 1)
</t>
    </r>
    <r>
      <rPr>
        <i/>
        <sz val="13"/>
        <rFont val="Times New Roman"/>
        <family val="1"/>
      </rPr>
      <t>(Kèm theo Nghị quyết số           /2025/NQ-HĐND ngày        /        /2025 của Hội đồng nhân dân tỉnh)</t>
    </r>
  </si>
  <si>
    <t>Phụ lục 3</t>
  </si>
  <si>
    <r>
      <t xml:space="preserve">Bổ sung danh mục công trình, dự án phải thu hồi đất để đấu giá quyền sử dụng đất năm 2025 tỉnh Đồng Nai (lần 1)
</t>
    </r>
    <r>
      <rPr>
        <i/>
        <sz val="12"/>
        <rFont val="Times New Roman"/>
        <family val="1"/>
      </rPr>
      <t>(Kèm theo Tờ trình số              /TTr-UBND ngày        /        /2025 của Ủy ban nhân dân tỉnh)</t>
    </r>
  </si>
  <si>
    <r>
      <t xml:space="preserve">Bổ sung danh mục công trình, dự án phải thu hồi đất năm 2025 tỉnh Đồng Nai (lần 1)
</t>
    </r>
    <r>
      <rPr>
        <i/>
        <sz val="12"/>
        <rFont val="Times New Roman"/>
        <family val="1"/>
      </rPr>
      <t>(Kèm theo Tờ trình số              /TTr-UBND ngày        /        /2025 của Ủy ban nhân dân tỉnh)</t>
    </r>
  </si>
  <si>
    <r>
      <t xml:space="preserve">Bổ sung danh mục công trình, dự án phải thu hồi đất để đấu thầu lựa chọn nhà đầu tư thực hiện dự án có sử dụng đất năm 2025 tỉnh Đồng Nai (lần 1)
</t>
    </r>
    <r>
      <rPr>
        <i/>
        <sz val="12"/>
        <rFont val="Times New Roman"/>
        <family val="1"/>
      </rPr>
      <t xml:space="preserve">(Kèm theo Tờ trình số              /TTr-UBND ngày        /        /2025 của Ủy ban nhân dân tỉnh) </t>
    </r>
  </si>
  <si>
    <r>
      <t xml:space="preserve">Bổ sung danh mục công trình, dự án phải thu hồi đất để đấu thầu lựa chọn nhà đầu tư thực hiện dự án có sử dụng đất năm 2025 tỉnh Đồng Nai (lần 1)
</t>
    </r>
    <r>
      <rPr>
        <i/>
        <sz val="12"/>
        <rFont val="Times New Roman"/>
        <family val="1"/>
      </rPr>
      <t>(Kèm theo Nghị quyết số           /2025/NQ-HĐND ngày        /        /2025 của Hội đồng nhân dân tỉnh)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</si>
</sst>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 _₫_-;\-* #,##0.00\ _₫_-;_-* &quot;-&quot;??\ _₫_-;_-@_-"/>
  </numFmts>
  <fonts count="16">
    <font>
      <sz val="11"/>
      <color theme="1"/>
      <name val="Aptos Narrow"/>
      <family val="2"/>
      <scheme val="minor"/>
    </font>
    <font>
      <sz val="12"/>
      <color theme="1"/>
      <name val="Times New Roman"/>
      <family val="2"/>
    </font>
    <font>
      <sz val="12"/>
      <color theme="1"/>
      <name val="Times New Roman"/>
      <family val="2"/>
    </font>
    <font>
      <sz val="11"/>
      <color theme="1"/>
      <name val="Aptos Narrow"/>
      <family val="2"/>
      <scheme val="minor"/>
    </font>
    <font>
      <sz val="10"/>
      <name val="Arial"/>
      <family val="2"/>
    </font>
    <font>
      <sz val="12"/>
      <name val="VNI-Times"/>
    </font>
    <font>
      <b/>
      <sz val="12"/>
      <name val="Times New Roman"/>
      <family val="1"/>
    </font>
    <font>
      <i/>
      <sz val="12"/>
      <name val="Times New Roman"/>
      <family val="1"/>
    </font>
    <font>
      <b/>
      <sz val="12"/>
      <color theme="1"/>
      <name val="Times New Roman"/>
      <family val="1"/>
    </font>
    <font>
      <sz val="12"/>
      <color theme="1"/>
      <name val="Times New Roman"/>
      <family val="1"/>
    </font>
    <font>
      <sz val="11"/>
      <color indexed="8"/>
      <name val="Calibri"/>
      <family val="2"/>
    </font>
    <font>
      <sz val="12"/>
      <name val="Times New Roman"/>
      <family val="1"/>
    </font>
    <font>
      <sz val="12"/>
      <color indexed="8"/>
      <name val="Times New Roman"/>
      <family val="1"/>
    </font>
    <font>
      <b/>
      <sz val="13"/>
      <name val="Times New Roman"/>
      <family val="1"/>
    </font>
    <font>
      <i/>
      <sz val="13"/>
      <name val="Times New Roman"/>
      <family val="1"/>
    </font>
    <font>
      <sz val="12"/>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s>
  <cellStyleXfs count="24">
    <xf numFmtId="0" fontId="0" fillId="0" borderId="0"/>
    <xf numFmtId="164" fontId="3" fillId="0" borderId="0" applyFont="0" applyFill="0" applyBorder="0" applyAlignment="0" applyProtection="0"/>
    <xf numFmtId="0" fontId="3" fillId="0" borderId="0"/>
    <xf numFmtId="0" fontId="4" fillId="0" borderId="0"/>
    <xf numFmtId="164" fontId="4" fillId="0" borderId="0" applyFont="0" applyFill="0" applyBorder="0" applyAlignment="0" applyProtection="0"/>
    <xf numFmtId="164" fontId="3" fillId="0" borderId="0" applyFont="0" applyFill="0" applyBorder="0" applyAlignment="0" applyProtection="0"/>
    <xf numFmtId="0" fontId="5" fillId="0" borderId="0"/>
    <xf numFmtId="0" fontId="3" fillId="0" borderId="0"/>
    <xf numFmtId="0" fontId="4" fillId="0" borderId="0"/>
    <xf numFmtId="165" fontId="3" fillId="0" borderId="0" applyFont="0" applyFill="0" applyBorder="0" applyAlignment="0" applyProtection="0"/>
    <xf numFmtId="0" fontId="10" fillId="0" borderId="0"/>
    <xf numFmtId="0" fontId="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4" fillId="0" borderId="0"/>
    <xf numFmtId="0" fontId="4" fillId="0" borderId="0"/>
    <xf numFmtId="0" fontId="2" fillId="0" borderId="0"/>
    <xf numFmtId="0" fontId="1" fillId="0" borderId="0"/>
    <xf numFmtId="0" fontId="1" fillId="0" borderId="0"/>
    <xf numFmtId="0" fontId="1" fillId="0" borderId="0"/>
  </cellStyleXfs>
  <cellXfs count="80">
    <xf numFmtId="0" fontId="0" fillId="0" borderId="0" xfId="0"/>
    <xf numFmtId="0" fontId="6" fillId="0" borderId="0" xfId="0" applyFont="1" applyAlignment="1">
      <alignment horizontal="left" vertical="center"/>
    </xf>
    <xf numFmtId="0" fontId="11" fillId="0" borderId="3" xfId="0" applyFont="1" applyBorder="1" applyAlignment="1">
      <alignment horizontal="left" vertical="center" wrapText="1"/>
    </xf>
    <xf numFmtId="164" fontId="11" fillId="0" borderId="3" xfId="1" applyFont="1" applyFill="1" applyBorder="1" applyAlignment="1">
      <alignment horizontal="right" vertical="center" wrapText="1"/>
    </xf>
    <xf numFmtId="37" fontId="7" fillId="0" borderId="2" xfId="1" applyNumberFormat="1" applyFont="1" applyBorder="1" applyAlignment="1">
      <alignment horizontal="center" vertical="center" wrapText="1"/>
    </xf>
    <xf numFmtId="0" fontId="11" fillId="0" borderId="0" xfId="0" applyFont="1" applyAlignment="1">
      <alignment vertical="center"/>
    </xf>
    <xf numFmtId="0" fontId="11" fillId="0" borderId="0" xfId="0" applyFont="1" applyAlignment="1">
      <alignment horizontal="center" vertical="center" wrapText="1"/>
    </xf>
    <xf numFmtId="0" fontId="11" fillId="0" borderId="0" xfId="1" applyNumberFormat="1" applyFont="1" applyFill="1" applyAlignment="1">
      <alignment vertical="center" wrapText="1"/>
    </xf>
    <xf numFmtId="0" fontId="6" fillId="0" borderId="0" xfId="0" applyFont="1" applyAlignment="1">
      <alignment vertical="center"/>
    </xf>
    <xf numFmtId="164" fontId="11" fillId="0" borderId="0" xfId="1" applyFont="1" applyFill="1" applyAlignment="1">
      <alignment horizontal="right"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vertical="center"/>
    </xf>
    <xf numFmtId="0" fontId="8" fillId="0" borderId="0" xfId="0" applyFont="1" applyAlignment="1">
      <alignment vertical="center"/>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164" fontId="9" fillId="0" borderId="3" xfId="1" applyFont="1" applyFill="1" applyBorder="1" applyAlignment="1">
      <alignment vertical="center"/>
    </xf>
    <xf numFmtId="0" fontId="9" fillId="0" borderId="3" xfId="0" quotePrefix="1"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164" fontId="11" fillId="0" borderId="4" xfId="1" applyFont="1" applyFill="1" applyBorder="1" applyAlignment="1">
      <alignment horizontal="right" vertical="center" wrapText="1"/>
    </xf>
    <xf numFmtId="0" fontId="11" fillId="0" borderId="0" xfId="0" applyFont="1" applyAlignment="1">
      <alignment horizontal="center" vertical="center"/>
    </xf>
    <xf numFmtId="37" fontId="7" fillId="0" borderId="3" xfId="1" applyNumberFormat="1" applyFont="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164" fontId="11" fillId="2" borderId="3" xfId="0" applyNumberFormat="1" applyFont="1" applyFill="1" applyBorder="1" applyAlignment="1">
      <alignment horizontal="center" vertical="center"/>
    </xf>
    <xf numFmtId="164" fontId="11" fillId="2" borderId="3" xfId="0" applyNumberFormat="1" applyFont="1" applyFill="1" applyBorder="1" applyAlignment="1">
      <alignment vertical="center" wrapText="1"/>
    </xf>
    <xf numFmtId="164" fontId="11" fillId="2" borderId="3" xfId="0" applyNumberFormat="1" applyFont="1" applyFill="1" applyBorder="1" applyAlignment="1">
      <alignment horizontal="center" vertical="center" wrapText="1"/>
    </xf>
    <xf numFmtId="164" fontId="12" fillId="0" borderId="3" xfId="1" applyFont="1" applyFill="1" applyBorder="1" applyAlignment="1">
      <alignment horizontal="center" vertical="center"/>
    </xf>
    <xf numFmtId="0" fontId="11" fillId="0" borderId="3" xfId="0" quotePrefix="1" applyFont="1" applyBorder="1" applyAlignment="1">
      <alignment horizontal="left" vertical="center" wrapText="1"/>
    </xf>
    <xf numFmtId="164" fontId="11" fillId="0" borderId="3" xfId="1" applyFont="1" applyFill="1" applyBorder="1" applyAlignment="1">
      <alignment vertical="center" wrapText="1"/>
    </xf>
    <xf numFmtId="164" fontId="9" fillId="0" borderId="0" xfId="1" applyFont="1" applyFill="1" applyAlignment="1">
      <alignment horizontal="right" vertical="center" wrapText="1"/>
    </xf>
    <xf numFmtId="0" fontId="11" fillId="2" borderId="3" xfId="0" applyFont="1" applyFill="1" applyBorder="1" applyAlignment="1">
      <alignment vertical="center" wrapText="1"/>
    </xf>
    <xf numFmtId="0" fontId="11" fillId="2" borderId="4" xfId="0" applyFont="1" applyFill="1" applyBorder="1" applyAlignment="1">
      <alignment horizontal="left" vertical="center" wrapText="1"/>
    </xf>
    <xf numFmtId="164" fontId="11" fillId="2" borderId="4" xfId="0" applyNumberFormat="1" applyFont="1" applyFill="1" applyBorder="1" applyAlignment="1">
      <alignment horizontal="center" vertical="center"/>
    </xf>
    <xf numFmtId="0" fontId="11" fillId="2" borderId="4" xfId="0" applyFont="1" applyFill="1" applyBorder="1" applyAlignment="1">
      <alignment vertical="center" wrapText="1"/>
    </xf>
    <xf numFmtId="164" fontId="11" fillId="2" borderId="3" xfId="1" applyFont="1" applyFill="1" applyBorder="1" applyAlignment="1">
      <alignment horizontal="center" vertical="center"/>
    </xf>
    <xf numFmtId="164" fontId="11" fillId="2" borderId="3" xfId="1" applyFont="1" applyFill="1" applyBorder="1" applyAlignment="1">
      <alignment vertical="center"/>
    </xf>
    <xf numFmtId="164" fontId="9" fillId="0" borderId="3" xfId="1" applyFont="1" applyBorder="1" applyAlignment="1">
      <alignment horizontal="center" vertical="center" wrapText="1"/>
    </xf>
    <xf numFmtId="164" fontId="11" fillId="0" borderId="3" xfId="1" applyFont="1" applyBorder="1" applyAlignment="1">
      <alignment horizontal="center" vertical="center" wrapText="1"/>
    </xf>
    <xf numFmtId="164" fontId="9" fillId="0" borderId="3" xfId="1" applyFont="1" applyBorder="1" applyAlignment="1">
      <alignment vertical="center" wrapText="1"/>
    </xf>
    <xf numFmtId="0" fontId="11" fillId="0" borderId="3" xfId="1" quotePrefix="1" applyNumberFormat="1" applyFont="1" applyFill="1" applyBorder="1" applyAlignment="1">
      <alignment horizontal="left" vertical="center" wrapText="1"/>
    </xf>
    <xf numFmtId="164" fontId="12" fillId="0" borderId="3" xfId="1" applyFont="1" applyFill="1" applyBorder="1" applyAlignment="1">
      <alignment vertical="center"/>
    </xf>
    <xf numFmtId="164" fontId="11" fillId="0" borderId="3" xfId="1" applyFont="1" applyBorder="1" applyAlignment="1">
      <alignment horizontal="right" vertical="center" wrapText="1"/>
    </xf>
    <xf numFmtId="164" fontId="9" fillId="0" borderId="3" xfId="1" applyFont="1" applyBorder="1" applyAlignment="1">
      <alignment horizontal="center" vertical="center"/>
    </xf>
    <xf numFmtId="0" fontId="9" fillId="0" borderId="3" xfId="0" applyFont="1" applyBorder="1" applyAlignment="1">
      <alignment horizontal="left" vertical="center"/>
    </xf>
    <xf numFmtId="0" fontId="15" fillId="0" borderId="0" xfId="0" applyFont="1"/>
    <xf numFmtId="164" fontId="11" fillId="2" borderId="3" xfId="0" applyNumberFormat="1" applyFont="1" applyFill="1" applyBorder="1" applyAlignment="1">
      <alignment horizontal="left" vertical="center" wrapText="1"/>
    </xf>
    <xf numFmtId="0" fontId="9" fillId="0" borderId="3" xfId="0" applyFont="1" applyBorder="1" applyAlignment="1">
      <alignment horizontal="left" vertical="top" wrapText="1"/>
    </xf>
    <xf numFmtId="0" fontId="11" fillId="0" borderId="3" xfId="1" applyNumberFormat="1" applyFont="1" applyFill="1" applyBorder="1" applyAlignment="1">
      <alignment horizontal="left" vertical="center" wrapText="1"/>
    </xf>
    <xf numFmtId="0" fontId="11" fillId="0" borderId="3" xfId="3" applyFont="1" applyBorder="1" applyAlignment="1">
      <alignment horizontal="left" vertical="center" wrapText="1"/>
    </xf>
    <xf numFmtId="0" fontId="15" fillId="0" borderId="4" xfId="0" applyFont="1" applyBorder="1" applyAlignment="1">
      <alignment horizontal="left" vertical="center" wrapText="1"/>
    </xf>
    <xf numFmtId="0" fontId="15" fillId="3" borderId="3" xfId="0" applyFont="1" applyFill="1" applyBorder="1" applyAlignment="1">
      <alignment vertical="center" wrapText="1"/>
    </xf>
    <xf numFmtId="0" fontId="15" fillId="3" borderId="3" xfId="0" applyFont="1" applyFill="1" applyBorder="1" applyAlignment="1">
      <alignment horizontal="center" vertical="center" wrapText="1"/>
    </xf>
    <xf numFmtId="164" fontId="15" fillId="3" borderId="3" xfId="1" applyFont="1" applyFill="1" applyBorder="1" applyAlignment="1">
      <alignment horizontal="center" vertical="center" wrapText="1"/>
    </xf>
    <xf numFmtId="0" fontId="15" fillId="3" borderId="3" xfId="0" applyFont="1" applyFill="1" applyBorder="1" applyAlignment="1">
      <alignment horizontal="justify" vertical="center" wrapText="1"/>
    </xf>
    <xf numFmtId="164" fontId="15" fillId="3" borderId="3" xfId="1" applyFont="1" applyFill="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4" fontId="9" fillId="0" borderId="4" xfId="0" applyNumberFormat="1" applyFont="1" applyBorder="1" applyAlignment="1">
      <alignment horizontal="center" vertical="center" wrapText="1"/>
    </xf>
    <xf numFmtId="0" fontId="11" fillId="0" borderId="4" xfId="0" quotePrefix="1" applyFont="1" applyBorder="1" applyAlignment="1">
      <alignment horizontal="justify" vertical="center" wrapText="1"/>
    </xf>
    <xf numFmtId="0" fontId="9" fillId="0" borderId="0" xfId="0" applyFont="1"/>
    <xf numFmtId="0" fontId="9" fillId="0" borderId="3" xfId="0" applyFont="1" applyBorder="1" applyAlignment="1">
      <alignment wrapText="1"/>
    </xf>
    <xf numFmtId="0" fontId="9" fillId="0" borderId="3" xfId="0" applyFont="1" applyBorder="1" applyAlignment="1">
      <alignment horizontal="right" vertical="center" wrapText="1"/>
    </xf>
    <xf numFmtId="0" fontId="9" fillId="0" borderId="4" xfId="0" applyFont="1" applyBorder="1" applyAlignment="1">
      <alignmen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164" fontId="6" fillId="0" borderId="2" xfId="1" applyFont="1" applyFill="1" applyBorder="1" applyAlignment="1">
      <alignment horizontal="center" vertical="center" wrapText="1"/>
    </xf>
    <xf numFmtId="164" fontId="6" fillId="0" borderId="3" xfId="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6" fillId="0" borderId="3" xfId="1" applyNumberFormat="1" applyFont="1" applyFill="1" applyBorder="1" applyAlignment="1">
      <alignment horizontal="center" vertical="center" wrapText="1"/>
    </xf>
    <xf numFmtId="0" fontId="13" fillId="0" borderId="5" xfId="0"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1" applyFont="1" applyFill="1" applyBorder="1" applyAlignment="1">
      <alignment horizontal="center" vertical="center" wrapText="1"/>
    </xf>
    <xf numFmtId="0" fontId="6" fillId="0" borderId="5" xfId="0" applyFont="1" applyBorder="1" applyAlignment="1">
      <alignment horizontal="center" vertical="center" wrapText="1"/>
    </xf>
  </cellXfs>
  <cellStyles count="24">
    <cellStyle name="Bình thường 3" xfId="11" xr:uid="{D355C41A-AA2F-4ED9-BF36-085E8FCC9418}"/>
    <cellStyle name="Comma" xfId="1" builtinId="3"/>
    <cellStyle name="Comma 10" xfId="12" xr:uid="{C06BB91C-4EE2-4BE4-A537-099244AD75D7}"/>
    <cellStyle name="Comma 10 2" xfId="13" xr:uid="{97FC06EC-FA1E-489D-A3DF-E580208E8BA4}"/>
    <cellStyle name="Comma 10 2 2 2" xfId="4" xr:uid="{00000000-0005-0000-0000-000001000000}"/>
    <cellStyle name="Comma 10 2 2 2 2" xfId="14" xr:uid="{A5FA6FFA-9CB8-48BF-969E-74B5E784445B}"/>
    <cellStyle name="Comma 10 2 2 2 2 2" xfId="15" xr:uid="{5A4361FD-1EB9-4613-88A0-F55AB33A10B2}"/>
    <cellStyle name="Comma 14" xfId="16" xr:uid="{869B79C3-410F-4956-BC89-FCFC041DBD37}"/>
    <cellStyle name="Comma 14 3" xfId="5" xr:uid="{00000000-0005-0000-0000-000002000000}"/>
    <cellStyle name="Comma 14 4" xfId="17" xr:uid="{3ECE4D54-3931-468B-AEF1-3C0CA82C8A66}"/>
    <cellStyle name="Comma 2 2 3" xfId="9" xr:uid="{00000000-0005-0000-0000-000003000000}"/>
    <cellStyle name="Excel Built-in Normal" xfId="10" xr:uid="{C9AEB131-34DF-42B8-B4F7-181B1EDD3A68}"/>
    <cellStyle name="Normal" xfId="0" builtinId="0"/>
    <cellStyle name="Normal - Style1 2 2" xfId="18" xr:uid="{D86E6365-960C-4141-86B6-268A4667FED1}"/>
    <cellStyle name="Normal - Style1 2 2 2" xfId="8" xr:uid="{00000000-0005-0000-0000-000005000000}"/>
    <cellStyle name="Normal - Style1 2 2 2 2" xfId="19" xr:uid="{DBBA31D4-5EC4-4B08-AF3B-216F4BB696E5}"/>
    <cellStyle name="Normal 10" xfId="6" xr:uid="{00000000-0005-0000-0000-000006000000}"/>
    <cellStyle name="Normal 2" xfId="3" xr:uid="{00000000-0005-0000-0000-000007000000}"/>
    <cellStyle name="Normal 2 2 5" xfId="2" xr:uid="{00000000-0005-0000-0000-000008000000}"/>
    <cellStyle name="Normal 29" xfId="7" xr:uid="{00000000-0005-0000-0000-000009000000}"/>
    <cellStyle name="Normal 3" xfId="20" xr:uid="{4F3B00EF-BEEB-455F-9CF6-DE3A1AA47784}"/>
    <cellStyle name="Normal 4" xfId="21" xr:uid="{FDC70165-C919-42D6-8060-FF0499D40C09}"/>
    <cellStyle name="Normal 5" xfId="22" xr:uid="{747ADAB7-1E50-437F-8709-1C4A4632F554}"/>
    <cellStyle name="Normal 6" xfId="23" xr:uid="{A1C36E5D-C718-42F9-B140-B78916922729}"/>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4"/>
  <sheetViews>
    <sheetView zoomScale="130" zoomScaleNormal="130" zoomScaleSheetLayoutView="70" workbookViewId="0">
      <pane xSplit="2" ySplit="6" topLeftCell="C52" activePane="bottomRight" state="frozen"/>
      <selection activeCell="G9" sqref="G9:L137"/>
      <selection pane="topRight" activeCell="G9" sqref="G9:L137"/>
      <selection pane="bottomLeft" activeCell="G9" sqref="G9:L137"/>
      <selection pane="bottomRight" activeCell="B39" sqref="B39"/>
    </sheetView>
  </sheetViews>
  <sheetFormatPr defaultColWidth="9.140625" defaultRowHeight="15.75"/>
  <cols>
    <col min="1" max="1" width="6.28515625" style="6" customWidth="1"/>
    <col min="2" max="2" width="36.7109375" style="10" customWidth="1"/>
    <col min="3" max="3" width="16" style="6" customWidth="1"/>
    <col min="4" max="4" width="14.28515625" style="6" customWidth="1"/>
    <col min="5" max="5" width="9.7109375" style="9" customWidth="1"/>
    <col min="6" max="6" width="11.140625" style="9" customWidth="1"/>
    <col min="7" max="7" width="86.28515625" style="7" customWidth="1"/>
    <col min="8" max="8" width="10.5703125" style="6" customWidth="1"/>
    <col min="9" max="16384" width="9.140625" style="5"/>
  </cols>
  <sheetData>
    <row r="1" spans="1:8" ht="15" customHeight="1">
      <c r="A1" s="1" t="s">
        <v>187</v>
      </c>
    </row>
    <row r="2" spans="1:8" ht="32.25" customHeight="1">
      <c r="A2" s="71" t="s">
        <v>193</v>
      </c>
      <c r="B2" s="71"/>
      <c r="C2" s="71"/>
      <c r="D2" s="71"/>
      <c r="E2" s="71"/>
      <c r="F2" s="71"/>
      <c r="G2" s="71"/>
      <c r="H2" s="71"/>
    </row>
    <row r="3" spans="1:8" s="8" customFormat="1" ht="15" customHeight="1">
      <c r="A3" s="69" t="s">
        <v>0</v>
      </c>
      <c r="B3" s="69" t="s">
        <v>1</v>
      </c>
      <c r="C3" s="72" t="s">
        <v>2</v>
      </c>
      <c r="D3" s="72" t="s">
        <v>3</v>
      </c>
      <c r="E3" s="72" t="s">
        <v>4</v>
      </c>
      <c r="F3" s="72" t="s">
        <v>5</v>
      </c>
      <c r="G3" s="74" t="s">
        <v>6</v>
      </c>
      <c r="H3" s="69" t="s">
        <v>7</v>
      </c>
    </row>
    <row r="4" spans="1:8" s="8" customFormat="1">
      <c r="A4" s="70"/>
      <c r="B4" s="70"/>
      <c r="C4" s="73"/>
      <c r="D4" s="73"/>
      <c r="E4" s="73"/>
      <c r="F4" s="73"/>
      <c r="G4" s="75"/>
      <c r="H4" s="70"/>
    </row>
    <row r="5" spans="1:8" s="8" customFormat="1" ht="32.25" customHeight="1">
      <c r="A5" s="70"/>
      <c r="B5" s="70"/>
      <c r="C5" s="73"/>
      <c r="D5" s="73"/>
      <c r="E5" s="73"/>
      <c r="F5" s="73"/>
      <c r="G5" s="75"/>
      <c r="H5" s="70"/>
    </row>
    <row r="6" spans="1:8" s="8" customFormat="1" ht="18" customHeight="1">
      <c r="A6" s="25">
        <v>-1</v>
      </c>
      <c r="B6" s="25">
        <v>-2</v>
      </c>
      <c r="C6" s="25">
        <v>-3</v>
      </c>
      <c r="D6" s="25">
        <v>-4</v>
      </c>
      <c r="E6" s="25">
        <v>-5</v>
      </c>
      <c r="F6" s="25">
        <v>-6</v>
      </c>
      <c r="G6" s="25">
        <v>-7</v>
      </c>
      <c r="H6" s="25">
        <v>-8</v>
      </c>
    </row>
    <row r="7" spans="1:8" ht="72.75" customHeight="1">
      <c r="A7" s="20">
        <v>1</v>
      </c>
      <c r="B7" s="16" t="s">
        <v>19</v>
      </c>
      <c r="C7" s="17" t="s">
        <v>23</v>
      </c>
      <c r="D7" s="20" t="s">
        <v>13</v>
      </c>
      <c r="E7" s="18">
        <v>1.0580000000000001</v>
      </c>
      <c r="F7" s="18">
        <v>1.0580000000000001</v>
      </c>
      <c r="G7" s="16" t="s">
        <v>26</v>
      </c>
      <c r="H7" s="20"/>
    </row>
    <row r="8" spans="1:8" ht="24" customHeight="1">
      <c r="A8" s="20">
        <f>A7+1</f>
        <v>2</v>
      </c>
      <c r="B8" s="16" t="s">
        <v>20</v>
      </c>
      <c r="C8" s="17" t="s">
        <v>24</v>
      </c>
      <c r="D8" s="20" t="s">
        <v>13</v>
      </c>
      <c r="E8" s="18">
        <v>8.4</v>
      </c>
      <c r="F8" s="18">
        <v>8.4</v>
      </c>
      <c r="G8" s="16" t="s">
        <v>27</v>
      </c>
      <c r="H8" s="20"/>
    </row>
    <row r="9" spans="1:8" ht="91.5" customHeight="1">
      <c r="A9" s="20">
        <f t="shared" ref="A9:A53" si="0">A8+1</f>
        <v>3</v>
      </c>
      <c r="B9" s="16" t="s">
        <v>21</v>
      </c>
      <c r="C9" s="17" t="s">
        <v>23</v>
      </c>
      <c r="D9" s="20" t="s">
        <v>13</v>
      </c>
      <c r="E9" s="18">
        <v>3.04</v>
      </c>
      <c r="F9" s="18">
        <v>3.04</v>
      </c>
      <c r="G9" s="16" t="s">
        <v>28</v>
      </c>
      <c r="H9" s="20"/>
    </row>
    <row r="10" spans="1:8" ht="111.75" customHeight="1">
      <c r="A10" s="20">
        <f t="shared" si="0"/>
        <v>4</v>
      </c>
      <c r="B10" s="16" t="s">
        <v>22</v>
      </c>
      <c r="C10" s="17" t="s">
        <v>25</v>
      </c>
      <c r="D10" s="20" t="s">
        <v>13</v>
      </c>
      <c r="E10" s="18">
        <v>1.5</v>
      </c>
      <c r="F10" s="18">
        <v>1.5</v>
      </c>
      <c r="G10" s="16" t="s">
        <v>29</v>
      </c>
      <c r="H10" s="20"/>
    </row>
    <row r="11" spans="1:8" ht="62.25" customHeight="1">
      <c r="A11" s="20">
        <f t="shared" si="0"/>
        <v>5</v>
      </c>
      <c r="B11" s="26" t="s">
        <v>30</v>
      </c>
      <c r="C11" s="27" t="s">
        <v>31</v>
      </c>
      <c r="D11" s="27" t="s">
        <v>11</v>
      </c>
      <c r="E11" s="39">
        <v>0.7</v>
      </c>
      <c r="F11" s="39">
        <v>0.7</v>
      </c>
      <c r="G11" s="50" t="s">
        <v>50</v>
      </c>
      <c r="H11" s="20"/>
    </row>
    <row r="12" spans="1:8" ht="47.25">
      <c r="A12" s="20">
        <f t="shared" si="0"/>
        <v>6</v>
      </c>
      <c r="B12" s="26" t="s">
        <v>32</v>
      </c>
      <c r="C12" s="27" t="s">
        <v>33</v>
      </c>
      <c r="D12" s="27" t="s">
        <v>11</v>
      </c>
      <c r="E12" s="39">
        <v>0.18859999999999999</v>
      </c>
      <c r="F12" s="39">
        <v>0.18859999999999999</v>
      </c>
      <c r="G12" s="50" t="s">
        <v>51</v>
      </c>
      <c r="H12" s="20"/>
    </row>
    <row r="13" spans="1:8" ht="40.5" customHeight="1">
      <c r="A13" s="20">
        <f t="shared" si="0"/>
        <v>7</v>
      </c>
      <c r="B13" s="26" t="s">
        <v>34</v>
      </c>
      <c r="C13" s="27" t="s">
        <v>35</v>
      </c>
      <c r="D13" s="27" t="s">
        <v>11</v>
      </c>
      <c r="E13" s="40">
        <v>10.7</v>
      </c>
      <c r="F13" s="40">
        <v>10.7</v>
      </c>
      <c r="G13" s="50" t="s">
        <v>52</v>
      </c>
      <c r="H13" s="20"/>
    </row>
    <row r="14" spans="1:8" ht="39.75" customHeight="1">
      <c r="A14" s="20">
        <f t="shared" si="0"/>
        <v>8</v>
      </c>
      <c r="B14" s="26" t="s">
        <v>36</v>
      </c>
      <c r="C14" s="27" t="s">
        <v>37</v>
      </c>
      <c r="D14" s="27" t="s">
        <v>11</v>
      </c>
      <c r="E14" s="40">
        <v>4.5</v>
      </c>
      <c r="F14" s="40">
        <v>4.5</v>
      </c>
      <c r="G14" s="50" t="s">
        <v>53</v>
      </c>
      <c r="H14" s="20"/>
    </row>
    <row r="15" spans="1:8" s="8" customFormat="1" ht="47.25">
      <c r="A15" s="20">
        <f t="shared" si="0"/>
        <v>9</v>
      </c>
      <c r="B15" s="26" t="s">
        <v>38</v>
      </c>
      <c r="C15" s="27" t="s">
        <v>39</v>
      </c>
      <c r="D15" s="27" t="s">
        <v>11</v>
      </c>
      <c r="E15" s="40">
        <v>0.75</v>
      </c>
      <c r="F15" s="40">
        <v>0.75</v>
      </c>
      <c r="G15" s="50" t="s">
        <v>54</v>
      </c>
      <c r="H15" s="20"/>
    </row>
    <row r="16" spans="1:8" ht="47.25">
      <c r="A16" s="20">
        <f t="shared" si="0"/>
        <v>10</v>
      </c>
      <c r="B16" s="26" t="s">
        <v>40</v>
      </c>
      <c r="C16" s="27" t="s">
        <v>10</v>
      </c>
      <c r="D16" s="27" t="s">
        <v>11</v>
      </c>
      <c r="E16" s="40">
        <v>4.7</v>
      </c>
      <c r="F16" s="40">
        <v>4.7</v>
      </c>
      <c r="G16" s="50" t="s">
        <v>55</v>
      </c>
      <c r="H16" s="20"/>
    </row>
    <row r="17" spans="1:8" ht="45.75" customHeight="1">
      <c r="A17" s="20">
        <f t="shared" si="0"/>
        <v>11</v>
      </c>
      <c r="B17" s="26" t="s">
        <v>41</v>
      </c>
      <c r="C17" s="27" t="s">
        <v>42</v>
      </c>
      <c r="D17" s="27" t="s">
        <v>11</v>
      </c>
      <c r="E17" s="40">
        <v>0.5</v>
      </c>
      <c r="F17" s="40">
        <v>0.5</v>
      </c>
      <c r="G17" s="50" t="s">
        <v>56</v>
      </c>
      <c r="H17" s="20"/>
    </row>
    <row r="18" spans="1:8" ht="36" customHeight="1">
      <c r="A18" s="20">
        <f t="shared" si="0"/>
        <v>12</v>
      </c>
      <c r="B18" s="26" t="s">
        <v>43</v>
      </c>
      <c r="C18" s="27" t="s">
        <v>44</v>
      </c>
      <c r="D18" s="27" t="s">
        <v>11</v>
      </c>
      <c r="E18" s="40">
        <v>13.4</v>
      </c>
      <c r="F18" s="40">
        <v>13.4</v>
      </c>
      <c r="G18" s="50" t="s">
        <v>56</v>
      </c>
      <c r="H18" s="20"/>
    </row>
    <row r="19" spans="1:8" ht="31.5">
      <c r="A19" s="20">
        <f t="shared" si="0"/>
        <v>13</v>
      </c>
      <c r="B19" s="50" t="s">
        <v>45</v>
      </c>
      <c r="C19" s="30" t="s">
        <v>12</v>
      </c>
      <c r="D19" s="27" t="s">
        <v>11</v>
      </c>
      <c r="E19" s="39">
        <v>14.63</v>
      </c>
      <c r="F19" s="39">
        <v>14.63</v>
      </c>
      <c r="G19" s="50" t="s">
        <v>57</v>
      </c>
      <c r="H19" s="20"/>
    </row>
    <row r="20" spans="1:8" ht="45.75" customHeight="1">
      <c r="A20" s="20">
        <f t="shared" si="0"/>
        <v>14</v>
      </c>
      <c r="B20" s="50" t="s">
        <v>46</v>
      </c>
      <c r="C20" s="30" t="s">
        <v>33</v>
      </c>
      <c r="D20" s="27" t="s">
        <v>11</v>
      </c>
      <c r="E20" s="39">
        <v>0.32</v>
      </c>
      <c r="F20" s="39">
        <v>0.32</v>
      </c>
      <c r="G20" s="50" t="s">
        <v>58</v>
      </c>
      <c r="H20" s="20"/>
    </row>
    <row r="21" spans="1:8" ht="44.25" customHeight="1">
      <c r="A21" s="20">
        <f t="shared" si="0"/>
        <v>15</v>
      </c>
      <c r="B21" s="26" t="s">
        <v>47</v>
      </c>
      <c r="C21" s="27" t="s">
        <v>37</v>
      </c>
      <c r="D21" s="27" t="s">
        <v>11</v>
      </c>
      <c r="E21" s="39">
        <v>5.36</v>
      </c>
      <c r="F21" s="39">
        <v>5.36</v>
      </c>
      <c r="G21" s="50" t="s">
        <v>59</v>
      </c>
      <c r="H21" s="20"/>
    </row>
    <row r="22" spans="1:8" ht="31.5">
      <c r="A22" s="20">
        <f t="shared" si="0"/>
        <v>16</v>
      </c>
      <c r="B22" s="26" t="s">
        <v>48</v>
      </c>
      <c r="C22" s="27" t="s">
        <v>49</v>
      </c>
      <c r="D22" s="27" t="s">
        <v>11</v>
      </c>
      <c r="E22" s="39">
        <v>7.37</v>
      </c>
      <c r="F22" s="39">
        <v>7.3</v>
      </c>
      <c r="G22" s="50" t="s">
        <v>60</v>
      </c>
      <c r="H22" s="20"/>
    </row>
    <row r="23" spans="1:8" ht="28.5" customHeight="1">
      <c r="A23" s="20">
        <f t="shared" si="0"/>
        <v>17</v>
      </c>
      <c r="B23" s="26" t="s">
        <v>110</v>
      </c>
      <c r="C23" s="26" t="s">
        <v>111</v>
      </c>
      <c r="D23" s="27" t="s">
        <v>11</v>
      </c>
      <c r="E23" s="39">
        <v>0.50049999999999994</v>
      </c>
      <c r="F23" s="39">
        <v>0.50049999999999994</v>
      </c>
      <c r="G23" s="50"/>
      <c r="H23" s="20"/>
    </row>
    <row r="24" spans="1:8" ht="63">
      <c r="A24" s="20">
        <f t="shared" si="0"/>
        <v>18</v>
      </c>
      <c r="B24" s="16" t="s">
        <v>97</v>
      </c>
      <c r="C24" s="17" t="s">
        <v>98</v>
      </c>
      <c r="D24" s="15" t="s">
        <v>61</v>
      </c>
      <c r="E24" s="47">
        <v>1.25</v>
      </c>
      <c r="F24" s="47">
        <v>1.25</v>
      </c>
      <c r="G24" s="16" t="s">
        <v>99</v>
      </c>
      <c r="H24" s="20"/>
    </row>
    <row r="25" spans="1:8" ht="78" customHeight="1">
      <c r="A25" s="20">
        <f t="shared" si="0"/>
        <v>19</v>
      </c>
      <c r="B25" s="16" t="s">
        <v>100</v>
      </c>
      <c r="C25" s="15" t="s">
        <v>101</v>
      </c>
      <c r="D25" s="15" t="s">
        <v>61</v>
      </c>
      <c r="E25" s="47">
        <v>2.11</v>
      </c>
      <c r="F25" s="47">
        <v>2.11</v>
      </c>
      <c r="G25" s="16" t="s">
        <v>99</v>
      </c>
      <c r="H25" s="20"/>
    </row>
    <row r="26" spans="1:8" ht="73.5" customHeight="1">
      <c r="A26" s="20">
        <f t="shared" si="0"/>
        <v>20</v>
      </c>
      <c r="B26" s="16" t="s">
        <v>102</v>
      </c>
      <c r="C26" s="15" t="s">
        <v>103</v>
      </c>
      <c r="D26" s="15" t="s">
        <v>61</v>
      </c>
      <c r="E26" s="47">
        <v>0.95</v>
      </c>
      <c r="F26" s="47">
        <v>0.95</v>
      </c>
      <c r="G26" s="16" t="s">
        <v>99</v>
      </c>
      <c r="H26" s="20"/>
    </row>
    <row r="27" spans="1:8" ht="63">
      <c r="A27" s="20">
        <f t="shared" si="0"/>
        <v>21</v>
      </c>
      <c r="B27" s="16" t="s">
        <v>104</v>
      </c>
      <c r="C27" s="17" t="s">
        <v>105</v>
      </c>
      <c r="D27" s="15" t="s">
        <v>61</v>
      </c>
      <c r="E27" s="47">
        <v>2.19</v>
      </c>
      <c r="F27" s="47">
        <v>2.19</v>
      </c>
      <c r="G27" s="16" t="s">
        <v>106</v>
      </c>
      <c r="H27" s="20"/>
    </row>
    <row r="28" spans="1:8" ht="46.5" customHeight="1">
      <c r="A28" s="20">
        <f t="shared" si="0"/>
        <v>22</v>
      </c>
      <c r="B28" s="48" t="s">
        <v>107</v>
      </c>
      <c r="C28" s="15" t="s">
        <v>108</v>
      </c>
      <c r="D28" s="15" t="s">
        <v>61</v>
      </c>
      <c r="E28" s="47">
        <v>2.4300000000000002</v>
      </c>
      <c r="F28" s="47">
        <v>2.4300000000000002</v>
      </c>
      <c r="G28" s="51" t="s">
        <v>109</v>
      </c>
      <c r="H28" s="20"/>
    </row>
    <row r="29" spans="1:8" ht="31.5">
      <c r="A29" s="20">
        <f t="shared" si="0"/>
        <v>23</v>
      </c>
      <c r="B29" s="2" t="s">
        <v>65</v>
      </c>
      <c r="C29" s="20" t="s">
        <v>66</v>
      </c>
      <c r="D29" s="20" t="s">
        <v>66</v>
      </c>
      <c r="E29" s="3">
        <f>1423.5/10000</f>
        <v>0.14235</v>
      </c>
      <c r="F29" s="3">
        <f>1423.5/10000</f>
        <v>0.14235</v>
      </c>
      <c r="G29" s="52" t="s">
        <v>67</v>
      </c>
      <c r="H29" s="20"/>
    </row>
    <row r="30" spans="1:8" ht="31.5">
      <c r="A30" s="20">
        <f t="shared" si="0"/>
        <v>24</v>
      </c>
      <c r="B30" s="16" t="s">
        <v>68</v>
      </c>
      <c r="C30" s="20" t="s">
        <v>69</v>
      </c>
      <c r="D30" s="20" t="s">
        <v>9</v>
      </c>
      <c r="E30" s="41">
        <v>48.03</v>
      </c>
      <c r="F30" s="42">
        <f>E30</f>
        <v>48.03</v>
      </c>
      <c r="G30" s="53" t="s">
        <v>70</v>
      </c>
      <c r="H30" s="20"/>
    </row>
    <row r="31" spans="1:8" ht="31.5">
      <c r="A31" s="20">
        <f t="shared" si="0"/>
        <v>25</v>
      </c>
      <c r="B31" s="48" t="s">
        <v>68</v>
      </c>
      <c r="C31" s="17" t="s">
        <v>78</v>
      </c>
      <c r="D31" s="20" t="s">
        <v>14</v>
      </c>
      <c r="E31" s="31">
        <v>59.7</v>
      </c>
      <c r="F31" s="31">
        <v>59.7</v>
      </c>
      <c r="G31" s="53" t="s">
        <v>70</v>
      </c>
      <c r="H31" s="20"/>
    </row>
    <row r="32" spans="1:8" ht="31.5">
      <c r="A32" s="20">
        <f t="shared" si="0"/>
        <v>26</v>
      </c>
      <c r="B32" s="16" t="s">
        <v>71</v>
      </c>
      <c r="C32" s="17" t="s">
        <v>79</v>
      </c>
      <c r="D32" s="20" t="s">
        <v>14</v>
      </c>
      <c r="E32" s="43">
        <v>0.25</v>
      </c>
      <c r="F32" s="43">
        <v>0.06</v>
      </c>
      <c r="G32" s="19" t="s">
        <v>171</v>
      </c>
      <c r="H32" s="20"/>
    </row>
    <row r="33" spans="1:8" ht="31.5">
      <c r="A33" s="20">
        <f t="shared" si="0"/>
        <v>27</v>
      </c>
      <c r="B33" s="16" t="s">
        <v>72</v>
      </c>
      <c r="C33" s="17" t="s">
        <v>80</v>
      </c>
      <c r="D33" s="20" t="s">
        <v>14</v>
      </c>
      <c r="E33" s="43">
        <v>0.35</v>
      </c>
      <c r="F33" s="43">
        <v>0.14000000000000001</v>
      </c>
      <c r="G33" s="19" t="s">
        <v>171</v>
      </c>
      <c r="H33" s="20"/>
    </row>
    <row r="34" spans="1:8" ht="31.5">
      <c r="A34" s="20">
        <f t="shared" si="0"/>
        <v>28</v>
      </c>
      <c r="B34" s="16" t="s">
        <v>73</v>
      </c>
      <c r="C34" s="17" t="s">
        <v>81</v>
      </c>
      <c r="D34" s="20" t="s">
        <v>14</v>
      </c>
      <c r="E34" s="43">
        <v>0.2</v>
      </c>
      <c r="F34" s="43">
        <v>7.0000000000000007E-2</v>
      </c>
      <c r="G34" s="19" t="s">
        <v>171</v>
      </c>
      <c r="H34" s="20"/>
    </row>
    <row r="35" spans="1:8" ht="31.5">
      <c r="A35" s="20">
        <f t="shared" si="0"/>
        <v>29</v>
      </c>
      <c r="B35" s="16" t="s">
        <v>74</v>
      </c>
      <c r="C35" s="17" t="s">
        <v>14</v>
      </c>
      <c r="D35" s="20" t="s">
        <v>14</v>
      </c>
      <c r="E35" s="43">
        <v>0.64</v>
      </c>
      <c r="F35" s="43">
        <v>0.52</v>
      </c>
      <c r="G35" s="19" t="s">
        <v>171</v>
      </c>
      <c r="H35" s="20"/>
    </row>
    <row r="36" spans="1:8" ht="31.5">
      <c r="A36" s="20">
        <f t="shared" si="0"/>
        <v>30</v>
      </c>
      <c r="B36" s="16" t="s">
        <v>75</v>
      </c>
      <c r="C36" s="17" t="s">
        <v>82</v>
      </c>
      <c r="D36" s="20" t="s">
        <v>14</v>
      </c>
      <c r="E36" s="43">
        <v>13.1</v>
      </c>
      <c r="F36" s="43">
        <v>3.54</v>
      </c>
      <c r="G36" s="19" t="s">
        <v>171</v>
      </c>
      <c r="H36" s="20"/>
    </row>
    <row r="37" spans="1:8" ht="31.5">
      <c r="A37" s="20">
        <f t="shared" si="0"/>
        <v>31</v>
      </c>
      <c r="B37" s="16" t="s">
        <v>76</v>
      </c>
      <c r="C37" s="17" t="s">
        <v>83</v>
      </c>
      <c r="D37" s="20" t="s">
        <v>14</v>
      </c>
      <c r="E37" s="43">
        <v>0.6</v>
      </c>
      <c r="F37" s="43">
        <v>0.24</v>
      </c>
      <c r="G37" s="19" t="s">
        <v>172</v>
      </c>
      <c r="H37" s="20"/>
    </row>
    <row r="38" spans="1:8" ht="96.75" customHeight="1">
      <c r="A38" s="20">
        <f t="shared" si="0"/>
        <v>32</v>
      </c>
      <c r="B38" s="2" t="s">
        <v>77</v>
      </c>
      <c r="C38" s="20" t="s">
        <v>17</v>
      </c>
      <c r="D38" s="20" t="s">
        <v>14</v>
      </c>
      <c r="E38" s="45">
        <v>0.38</v>
      </c>
      <c r="F38" s="45">
        <v>0.38</v>
      </c>
      <c r="G38" s="32" t="s">
        <v>84</v>
      </c>
      <c r="H38" s="20"/>
    </row>
    <row r="39" spans="1:8" ht="241.5" customHeight="1">
      <c r="A39" s="20">
        <f t="shared" si="0"/>
        <v>33</v>
      </c>
      <c r="B39" s="16" t="s">
        <v>85</v>
      </c>
      <c r="C39" s="17" t="s">
        <v>87</v>
      </c>
      <c r="D39" s="20" t="s">
        <v>15</v>
      </c>
      <c r="E39" s="18">
        <v>22</v>
      </c>
      <c r="F39" s="18">
        <v>2.2000000000000002</v>
      </c>
      <c r="G39" s="53" t="s">
        <v>89</v>
      </c>
      <c r="H39" s="20"/>
    </row>
    <row r="40" spans="1:8" ht="90.75" customHeight="1">
      <c r="A40" s="20">
        <f t="shared" si="0"/>
        <v>34</v>
      </c>
      <c r="B40" s="16" t="s">
        <v>86</v>
      </c>
      <c r="C40" s="17" t="s">
        <v>88</v>
      </c>
      <c r="D40" s="20" t="s">
        <v>15</v>
      </c>
      <c r="E40" s="18">
        <v>69.239999999999995</v>
      </c>
      <c r="F40" s="18">
        <v>69.239999999999995</v>
      </c>
      <c r="G40" s="53" t="s">
        <v>90</v>
      </c>
      <c r="H40" s="20"/>
    </row>
    <row r="41" spans="1:8" ht="90.75" customHeight="1">
      <c r="A41" s="20">
        <f t="shared" si="0"/>
        <v>35</v>
      </c>
      <c r="B41" s="2" t="s">
        <v>91</v>
      </c>
      <c r="C41" s="20" t="s">
        <v>92</v>
      </c>
      <c r="D41" s="20" t="s">
        <v>8</v>
      </c>
      <c r="E41" s="33">
        <v>28.18</v>
      </c>
      <c r="F41" s="46">
        <v>8.5299999999999994</v>
      </c>
      <c r="G41" s="32" t="s">
        <v>93</v>
      </c>
      <c r="H41" s="20"/>
    </row>
    <row r="42" spans="1:8" ht="90.75" customHeight="1">
      <c r="A42" s="20">
        <f t="shared" si="0"/>
        <v>36</v>
      </c>
      <c r="B42" s="2" t="s">
        <v>94</v>
      </c>
      <c r="C42" s="20" t="s">
        <v>95</v>
      </c>
      <c r="D42" s="20" t="s">
        <v>8</v>
      </c>
      <c r="E42" s="33">
        <v>22.77</v>
      </c>
      <c r="F42" s="3">
        <v>6.3</v>
      </c>
      <c r="G42" s="44" t="s">
        <v>96</v>
      </c>
      <c r="H42" s="20"/>
    </row>
    <row r="43" spans="1:8" ht="63" customHeight="1">
      <c r="A43" s="20">
        <f t="shared" si="0"/>
        <v>37</v>
      </c>
      <c r="B43" s="16" t="s">
        <v>160</v>
      </c>
      <c r="C43" s="17" t="s">
        <v>167</v>
      </c>
      <c r="D43" s="20" t="s">
        <v>64</v>
      </c>
      <c r="E43" s="41">
        <v>0.55000000000000004</v>
      </c>
      <c r="F43" s="41">
        <v>0.1</v>
      </c>
      <c r="G43" s="16" t="s">
        <v>176</v>
      </c>
      <c r="H43" s="20"/>
    </row>
    <row r="44" spans="1:8" ht="31.5">
      <c r="A44" s="20">
        <f t="shared" si="0"/>
        <v>38</v>
      </c>
      <c r="B44" s="16" t="s">
        <v>164</v>
      </c>
      <c r="C44" s="17" t="s">
        <v>167</v>
      </c>
      <c r="D44" s="20" t="s">
        <v>64</v>
      </c>
      <c r="E44" s="41">
        <v>2.0299999999999998</v>
      </c>
      <c r="F44" s="41">
        <v>0.1</v>
      </c>
      <c r="G44" s="16" t="s">
        <v>177</v>
      </c>
      <c r="H44" s="20"/>
    </row>
    <row r="45" spans="1:8" ht="47.25">
      <c r="A45" s="20">
        <f t="shared" si="0"/>
        <v>39</v>
      </c>
      <c r="B45" s="16" t="s">
        <v>165</v>
      </c>
      <c r="C45" s="17" t="s">
        <v>167</v>
      </c>
      <c r="D45" s="20" t="s">
        <v>64</v>
      </c>
      <c r="E45" s="41">
        <v>2.82</v>
      </c>
      <c r="F45" s="41">
        <v>0.1</v>
      </c>
      <c r="G45" s="19" t="s">
        <v>185</v>
      </c>
      <c r="H45" s="20"/>
    </row>
    <row r="46" spans="1:8" ht="31.5">
      <c r="A46" s="20">
        <f t="shared" si="0"/>
        <v>40</v>
      </c>
      <c r="B46" s="16" t="s">
        <v>166</v>
      </c>
      <c r="C46" s="17" t="s">
        <v>167</v>
      </c>
      <c r="D46" s="20" t="s">
        <v>64</v>
      </c>
      <c r="E46" s="41">
        <v>0.85</v>
      </c>
      <c r="F46" s="41">
        <v>0.1</v>
      </c>
      <c r="G46" s="16" t="s">
        <v>178</v>
      </c>
      <c r="H46" s="20"/>
    </row>
    <row r="47" spans="1:8" ht="63">
      <c r="A47" s="20">
        <f t="shared" si="0"/>
        <v>41</v>
      </c>
      <c r="B47" s="16" t="s">
        <v>173</v>
      </c>
      <c r="C47" s="17" t="s">
        <v>168</v>
      </c>
      <c r="D47" s="20" t="s">
        <v>64</v>
      </c>
      <c r="E47" s="41">
        <v>1</v>
      </c>
      <c r="F47" s="41">
        <v>0.1</v>
      </c>
      <c r="G47" s="16" t="s">
        <v>179</v>
      </c>
      <c r="H47" s="20"/>
    </row>
    <row r="48" spans="1:8" ht="47.25">
      <c r="A48" s="20">
        <f t="shared" si="0"/>
        <v>42</v>
      </c>
      <c r="B48" s="16" t="s">
        <v>174</v>
      </c>
      <c r="C48" s="17" t="s">
        <v>169</v>
      </c>
      <c r="D48" s="20" t="s">
        <v>64</v>
      </c>
      <c r="E48" s="41">
        <v>3.06</v>
      </c>
      <c r="F48" s="41">
        <v>0.1</v>
      </c>
      <c r="G48" s="19" t="s">
        <v>184</v>
      </c>
      <c r="H48" s="20"/>
    </row>
    <row r="49" spans="1:8" ht="47.25">
      <c r="A49" s="20">
        <f t="shared" si="0"/>
        <v>43</v>
      </c>
      <c r="B49" s="16" t="s">
        <v>175</v>
      </c>
      <c r="C49" s="17" t="s">
        <v>169</v>
      </c>
      <c r="D49" s="20" t="s">
        <v>64</v>
      </c>
      <c r="E49" s="41">
        <v>2.33</v>
      </c>
      <c r="F49" s="41">
        <v>0.1</v>
      </c>
      <c r="G49" s="19" t="s">
        <v>183</v>
      </c>
      <c r="H49" s="20"/>
    </row>
    <row r="50" spans="1:8" ht="31.5">
      <c r="A50" s="20">
        <f t="shared" si="0"/>
        <v>44</v>
      </c>
      <c r="B50" s="16" t="s">
        <v>163</v>
      </c>
      <c r="C50" s="17" t="s">
        <v>186</v>
      </c>
      <c r="D50" s="20" t="s">
        <v>64</v>
      </c>
      <c r="E50" s="41">
        <v>0.3</v>
      </c>
      <c r="F50" s="41">
        <v>0.1</v>
      </c>
      <c r="G50" s="16" t="s">
        <v>180</v>
      </c>
      <c r="H50" s="20"/>
    </row>
    <row r="51" spans="1:8" ht="31.5">
      <c r="A51" s="20">
        <f t="shared" si="0"/>
        <v>45</v>
      </c>
      <c r="B51" s="16" t="s">
        <v>161</v>
      </c>
      <c r="C51" s="17" t="s">
        <v>186</v>
      </c>
      <c r="D51" s="20" t="s">
        <v>64</v>
      </c>
      <c r="E51" s="41">
        <v>0.71</v>
      </c>
      <c r="F51" s="41">
        <v>0.1</v>
      </c>
      <c r="G51" s="19" t="s">
        <v>182</v>
      </c>
      <c r="H51" s="20"/>
    </row>
    <row r="52" spans="1:8" ht="31.5">
      <c r="A52" s="20">
        <f t="shared" si="0"/>
        <v>46</v>
      </c>
      <c r="B52" s="16" t="s">
        <v>162</v>
      </c>
      <c r="C52" s="17" t="s">
        <v>167</v>
      </c>
      <c r="D52" s="20" t="s">
        <v>64</v>
      </c>
      <c r="E52" s="41">
        <v>0.75</v>
      </c>
      <c r="F52" s="41">
        <v>0.1</v>
      </c>
      <c r="G52" s="19" t="s">
        <v>181</v>
      </c>
      <c r="H52" s="20"/>
    </row>
    <row r="53" spans="1:8" s="8" customFormat="1" ht="29.25" customHeight="1">
      <c r="A53" s="20">
        <f t="shared" si="0"/>
        <v>47</v>
      </c>
      <c r="B53" s="21" t="s">
        <v>62</v>
      </c>
      <c r="C53" s="22" t="s">
        <v>63</v>
      </c>
      <c r="D53" s="22" t="s">
        <v>64</v>
      </c>
      <c r="E53" s="23">
        <v>5.78</v>
      </c>
      <c r="F53" s="41">
        <v>0.1</v>
      </c>
      <c r="G53" s="54" t="s">
        <v>170</v>
      </c>
      <c r="H53" s="22"/>
    </row>
    <row r="54" spans="1:8">
      <c r="F54" s="9">
        <f>SUM(F7:F53)</f>
        <v>286.66945000000021</v>
      </c>
      <c r="G54" s="49"/>
    </row>
  </sheetData>
  <autoFilter ref="A5:H54" xr:uid="{00000000-0009-0000-0000-000000000000}"/>
  <sortState xmlns:xlrd2="http://schemas.microsoft.com/office/spreadsheetml/2017/richdata2" ref="A7:H33">
    <sortCondition ref="D7:D33"/>
    <sortCondition ref="H7:H33"/>
  </sortState>
  <mergeCells count="9">
    <mergeCell ref="H3:H5"/>
    <mergeCell ref="A2:H2"/>
    <mergeCell ref="A3:A5"/>
    <mergeCell ref="B3:B5"/>
    <mergeCell ref="C3:C5"/>
    <mergeCell ref="D3:D5"/>
    <mergeCell ref="E3:E5"/>
    <mergeCell ref="F3:F5"/>
    <mergeCell ref="G3:G5"/>
  </mergeCells>
  <conditionalFormatting sqref="B29">
    <cfRule type="duplicateValues" dxfId="12" priority="2"/>
  </conditionalFormatting>
  <conditionalFormatting sqref="B30">
    <cfRule type="duplicateValues" dxfId="11" priority="1"/>
  </conditionalFormatting>
  <conditionalFormatting sqref="B53">
    <cfRule type="duplicateValues" dxfId="10" priority="3"/>
  </conditionalFormatting>
  <conditionalFormatting sqref="B54:B1048576 B31:B42 B1:B28">
    <cfRule type="duplicateValues" dxfId="9" priority="5"/>
  </conditionalFormatting>
  <printOptions horizontalCentered="1"/>
  <pageMargins left="0.5" right="0.25" top="0.5" bottom="0.5" header="0.22" footer="0.2"/>
  <pageSetup paperSize="9" scale="70" orientation="landscape" horizontalDpi="300" verticalDpi="300" r:id="rId1"/>
  <headerFooter>
    <oddHeader xml:space="preserve">&amp;C
</oddHeader>
    <oddFooter>&amp;C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EB1F7-4B56-4FDE-8019-47E28A996900}">
  <dimension ref="A1:H12"/>
  <sheetViews>
    <sheetView zoomScale="115" zoomScaleNormal="115" zoomScaleSheetLayoutView="70" workbookViewId="0">
      <pane xSplit="2" ySplit="6" topLeftCell="C7" activePane="bottomRight" state="frozen"/>
      <selection activeCell="G9" sqref="G9:L137"/>
      <selection pane="topRight" activeCell="G9" sqref="G9:L137"/>
      <selection pane="bottomLeft" activeCell="G9" sqref="G9:L137"/>
      <selection pane="bottomRight" activeCell="D9" sqref="D9"/>
    </sheetView>
  </sheetViews>
  <sheetFormatPr defaultColWidth="9.140625" defaultRowHeight="15.75"/>
  <cols>
    <col min="1" max="1" width="9.140625" style="6" customWidth="1"/>
    <col min="2" max="2" width="34.85546875" style="10" customWidth="1"/>
    <col min="3" max="3" width="16.140625" style="6" customWidth="1"/>
    <col min="4" max="4" width="14.28515625" style="6" customWidth="1"/>
    <col min="5" max="5" width="9.7109375" style="9" customWidth="1"/>
    <col min="6" max="6" width="11.140625" style="9" customWidth="1"/>
    <col min="7" max="7" width="74.5703125" style="7" customWidth="1"/>
    <col min="8" max="8" width="10.5703125" style="6" customWidth="1"/>
    <col min="9" max="16384" width="9.140625" style="5"/>
  </cols>
  <sheetData>
    <row r="1" spans="1:8" ht="15" customHeight="1">
      <c r="A1" s="1" t="s">
        <v>188</v>
      </c>
    </row>
    <row r="2" spans="1:8" ht="32.25" customHeight="1">
      <c r="A2" s="71" t="s">
        <v>192</v>
      </c>
      <c r="B2" s="71"/>
      <c r="C2" s="71"/>
      <c r="D2" s="71"/>
      <c r="E2" s="71"/>
      <c r="F2" s="71"/>
      <c r="G2" s="71"/>
      <c r="H2" s="71"/>
    </row>
    <row r="3" spans="1:8" s="8" customFormat="1" ht="15" customHeight="1">
      <c r="A3" s="69" t="s">
        <v>0</v>
      </c>
      <c r="B3" s="69" t="s">
        <v>1</v>
      </c>
      <c r="C3" s="72" t="s">
        <v>2</v>
      </c>
      <c r="D3" s="72" t="s">
        <v>3</v>
      </c>
      <c r="E3" s="72" t="s">
        <v>4</v>
      </c>
      <c r="F3" s="72" t="s">
        <v>5</v>
      </c>
      <c r="G3" s="74" t="s">
        <v>6</v>
      </c>
      <c r="H3" s="69" t="s">
        <v>7</v>
      </c>
    </row>
    <row r="4" spans="1:8" s="8" customFormat="1">
      <c r="A4" s="70"/>
      <c r="B4" s="70"/>
      <c r="C4" s="73"/>
      <c r="D4" s="73"/>
      <c r="E4" s="73"/>
      <c r="F4" s="73"/>
      <c r="G4" s="75"/>
      <c r="H4" s="70"/>
    </row>
    <row r="5" spans="1:8" s="8" customFormat="1" ht="32.25" customHeight="1">
      <c r="A5" s="70"/>
      <c r="B5" s="70"/>
      <c r="C5" s="73"/>
      <c r="D5" s="73"/>
      <c r="E5" s="73"/>
      <c r="F5" s="73"/>
      <c r="G5" s="75"/>
      <c r="H5" s="70"/>
    </row>
    <row r="6" spans="1:8" s="8" customFormat="1" ht="18" customHeight="1">
      <c r="A6" s="25">
        <v>-1</v>
      </c>
      <c r="B6" s="25">
        <v>-2</v>
      </c>
      <c r="C6" s="25">
        <v>-3</v>
      </c>
      <c r="D6" s="25">
        <v>-4</v>
      </c>
      <c r="E6" s="25">
        <v>-5</v>
      </c>
      <c r="F6" s="25">
        <v>-6</v>
      </c>
      <c r="G6" s="25">
        <v>-7</v>
      </c>
      <c r="H6" s="25">
        <v>-8</v>
      </c>
    </row>
    <row r="7" spans="1:8" ht="72.75" customHeight="1">
      <c r="A7" s="20">
        <v>1</v>
      </c>
      <c r="B7" s="26" t="s">
        <v>149</v>
      </c>
      <c r="C7" s="26" t="s">
        <v>37</v>
      </c>
      <c r="D7" s="26" t="s">
        <v>11</v>
      </c>
      <c r="E7" s="28">
        <v>8.92</v>
      </c>
      <c r="F7" s="28">
        <v>8.92</v>
      </c>
      <c r="G7" s="35" t="s">
        <v>159</v>
      </c>
      <c r="H7" s="20"/>
    </row>
    <row r="8" spans="1:8" ht="31.5">
      <c r="A8" s="20">
        <v>2</v>
      </c>
      <c r="B8" s="26" t="s">
        <v>154</v>
      </c>
      <c r="C8" s="26" t="s">
        <v>44</v>
      </c>
      <c r="D8" s="26" t="s">
        <v>11</v>
      </c>
      <c r="E8" s="28">
        <v>9.0399999999999991</v>
      </c>
      <c r="F8" s="28">
        <v>9.0399999999999991</v>
      </c>
      <c r="G8" s="35" t="s">
        <v>159</v>
      </c>
      <c r="H8" s="20"/>
    </row>
    <row r="9" spans="1:8" ht="40.5" customHeight="1">
      <c r="A9" s="20">
        <v>3</v>
      </c>
      <c r="B9" s="26" t="s">
        <v>155</v>
      </c>
      <c r="C9" s="26" t="s">
        <v>44</v>
      </c>
      <c r="D9" s="26" t="s">
        <v>11</v>
      </c>
      <c r="E9" s="28">
        <v>9.0399999999999991</v>
      </c>
      <c r="F9" s="28">
        <v>9.0399999999999991</v>
      </c>
      <c r="G9" s="35" t="s">
        <v>159</v>
      </c>
      <c r="H9" s="20"/>
    </row>
    <row r="10" spans="1:8" ht="39.75" customHeight="1">
      <c r="A10" s="20">
        <v>4</v>
      </c>
      <c r="B10" s="26" t="s">
        <v>156</v>
      </c>
      <c r="C10" s="26" t="s">
        <v>37</v>
      </c>
      <c r="D10" s="26" t="s">
        <v>11</v>
      </c>
      <c r="E10" s="28">
        <v>3.19</v>
      </c>
      <c r="F10" s="28">
        <v>3.19</v>
      </c>
      <c r="G10" s="35" t="s">
        <v>159</v>
      </c>
      <c r="H10" s="20"/>
    </row>
    <row r="11" spans="1:8" s="8" customFormat="1" ht="31.5">
      <c r="A11" s="22">
        <v>5</v>
      </c>
      <c r="B11" s="36" t="s">
        <v>157</v>
      </c>
      <c r="C11" s="36" t="s">
        <v>158</v>
      </c>
      <c r="D11" s="26" t="s">
        <v>11</v>
      </c>
      <c r="E11" s="37">
        <v>43.99</v>
      </c>
      <c r="F11" s="37">
        <v>43.99</v>
      </c>
      <c r="G11" s="38" t="s">
        <v>159</v>
      </c>
      <c r="H11" s="22"/>
    </row>
    <row r="12" spans="1:8" s="10" customFormat="1">
      <c r="A12" s="24"/>
      <c r="C12" s="6"/>
      <c r="D12" s="6"/>
      <c r="E12" s="9"/>
      <c r="F12" s="9"/>
      <c r="G12" s="7"/>
      <c r="H12" s="6"/>
    </row>
  </sheetData>
  <autoFilter ref="A5:H11" xr:uid="{00000000-0009-0000-0000-000000000000}"/>
  <mergeCells count="9">
    <mergeCell ref="A2:H2"/>
    <mergeCell ref="A3:A5"/>
    <mergeCell ref="B3:B5"/>
    <mergeCell ref="C3:C5"/>
    <mergeCell ref="D3:D5"/>
    <mergeCell ref="E3:E5"/>
    <mergeCell ref="F3:F5"/>
    <mergeCell ref="G3:G5"/>
    <mergeCell ref="H3:H5"/>
  </mergeCells>
  <conditionalFormatting sqref="B1:B1048576">
    <cfRule type="duplicateValues" dxfId="8" priority="6"/>
  </conditionalFormatting>
  <printOptions horizontalCentered="1"/>
  <pageMargins left="0.23622047244094499" right="0.2" top="0.22" bottom="0.23" header="0.22" footer="0.2"/>
  <pageSetup paperSize="9" scale="80" orientation="landscape" horizontalDpi="300" verticalDpi="300" r:id="rId1"/>
  <headerFooter>
    <oddHeader xml:space="preserve">&amp;C
</oddHeader>
    <oddFooter>&amp;C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F8BD-E457-4B16-88CA-0E988E1296E0}">
  <dimension ref="A1:H21"/>
  <sheetViews>
    <sheetView workbookViewId="0">
      <selection activeCell="F11" sqref="F11"/>
    </sheetView>
  </sheetViews>
  <sheetFormatPr defaultRowHeight="15.75"/>
  <cols>
    <col min="1" max="1" width="5.28515625" style="65" customWidth="1"/>
    <col min="2" max="2" width="19.28515625" style="65" customWidth="1"/>
    <col min="3" max="5" width="9.140625" style="65"/>
    <col min="6" max="6" width="41.28515625" style="65" customWidth="1"/>
    <col min="7" max="16384" width="9.140625" style="65"/>
  </cols>
  <sheetData>
    <row r="1" spans="1:8">
      <c r="A1" s="1" t="s">
        <v>191</v>
      </c>
      <c r="B1" s="10"/>
      <c r="C1" s="6"/>
      <c r="D1" s="6"/>
      <c r="E1" s="9"/>
      <c r="F1" s="7"/>
      <c r="G1" s="6"/>
    </row>
    <row r="2" spans="1:8" ht="43.5" customHeight="1">
      <c r="A2" s="71" t="s">
        <v>194</v>
      </c>
      <c r="B2" s="71"/>
      <c r="C2" s="71"/>
      <c r="D2" s="71"/>
      <c r="E2" s="71"/>
      <c r="F2" s="71"/>
      <c r="G2" s="71"/>
      <c r="H2" s="71"/>
    </row>
    <row r="3" spans="1:8">
      <c r="A3" s="69" t="s">
        <v>0</v>
      </c>
      <c r="B3" s="69" t="s">
        <v>1</v>
      </c>
      <c r="C3" s="72" t="s">
        <v>2</v>
      </c>
      <c r="D3" s="72" t="s">
        <v>3</v>
      </c>
      <c r="E3" s="72" t="s">
        <v>4</v>
      </c>
      <c r="F3" s="74" t="s">
        <v>6</v>
      </c>
      <c r="G3" s="69" t="s">
        <v>7</v>
      </c>
    </row>
    <row r="4" spans="1:8">
      <c r="A4" s="70"/>
      <c r="B4" s="70"/>
      <c r="C4" s="73"/>
      <c r="D4" s="73"/>
      <c r="E4" s="73"/>
      <c r="F4" s="75"/>
      <c r="G4" s="70"/>
    </row>
    <row r="5" spans="1:8">
      <c r="A5" s="70"/>
      <c r="B5" s="70"/>
      <c r="C5" s="73"/>
      <c r="D5" s="73"/>
      <c r="E5" s="73"/>
      <c r="F5" s="75"/>
      <c r="G5" s="70"/>
    </row>
    <row r="6" spans="1:8">
      <c r="A6" s="25">
        <v>-1</v>
      </c>
      <c r="B6" s="25">
        <v>-2</v>
      </c>
      <c r="C6" s="25">
        <v>-3</v>
      </c>
      <c r="D6" s="25">
        <v>-4</v>
      </c>
      <c r="E6" s="25">
        <v>-5</v>
      </c>
      <c r="F6" s="25">
        <v>-6</v>
      </c>
      <c r="G6" s="25">
        <v>-7</v>
      </c>
    </row>
    <row r="7" spans="1:8" ht="63">
      <c r="A7" s="17">
        <v>1</v>
      </c>
      <c r="B7" s="26" t="s">
        <v>112</v>
      </c>
      <c r="C7" s="26" t="s">
        <v>12</v>
      </c>
      <c r="D7" s="26" t="s">
        <v>11</v>
      </c>
      <c r="E7" s="30">
        <v>7.77</v>
      </c>
      <c r="F7" s="29" t="s">
        <v>113</v>
      </c>
      <c r="G7" s="66"/>
    </row>
    <row r="8" spans="1:8" ht="63">
      <c r="A8" s="17">
        <v>2</v>
      </c>
      <c r="B8" s="26" t="s">
        <v>112</v>
      </c>
      <c r="C8" s="26" t="s">
        <v>12</v>
      </c>
      <c r="D8" s="26" t="s">
        <v>11</v>
      </c>
      <c r="E8" s="30">
        <v>5.63</v>
      </c>
      <c r="F8" s="29" t="s">
        <v>113</v>
      </c>
      <c r="G8" s="66"/>
    </row>
    <row r="9" spans="1:8" ht="31.5">
      <c r="A9" s="17">
        <v>3</v>
      </c>
      <c r="B9" s="26" t="s">
        <v>114</v>
      </c>
      <c r="C9" s="26" t="s">
        <v>44</v>
      </c>
      <c r="D9" s="26" t="s">
        <v>11</v>
      </c>
      <c r="E9" s="30">
        <v>9.27</v>
      </c>
      <c r="F9" s="35" t="s">
        <v>115</v>
      </c>
      <c r="G9" s="66"/>
    </row>
    <row r="10" spans="1:8" ht="141.75">
      <c r="A10" s="17">
        <v>4</v>
      </c>
      <c r="B10" s="55" t="s">
        <v>116</v>
      </c>
      <c r="C10" s="56" t="s">
        <v>117</v>
      </c>
      <c r="D10" s="60" t="s">
        <v>14</v>
      </c>
      <c r="E10" s="57">
        <v>19.8</v>
      </c>
      <c r="F10" s="58" t="s">
        <v>139</v>
      </c>
      <c r="G10" s="66"/>
    </row>
    <row r="11" spans="1:8" ht="141.75">
      <c r="A11" s="17">
        <v>5</v>
      </c>
      <c r="B11" s="55" t="s">
        <v>118</v>
      </c>
      <c r="C11" s="56" t="s">
        <v>119</v>
      </c>
      <c r="D11" s="60" t="s">
        <v>14</v>
      </c>
      <c r="E11" s="57">
        <v>20.97</v>
      </c>
      <c r="F11" s="58" t="s">
        <v>140</v>
      </c>
      <c r="G11" s="66"/>
    </row>
    <row r="12" spans="1:8" ht="63">
      <c r="A12" s="17">
        <v>6</v>
      </c>
      <c r="B12" s="55" t="s">
        <v>120</v>
      </c>
      <c r="C12" s="56" t="s">
        <v>121</v>
      </c>
      <c r="D12" s="60" t="s">
        <v>14</v>
      </c>
      <c r="E12" s="57">
        <f>3725.7/10000</f>
        <v>0.37256999999999996</v>
      </c>
      <c r="F12" s="58" t="s">
        <v>141</v>
      </c>
      <c r="G12" s="66"/>
    </row>
    <row r="13" spans="1:8" ht="110.25">
      <c r="A13" s="17">
        <v>7</v>
      </c>
      <c r="B13" s="55" t="s">
        <v>122</v>
      </c>
      <c r="C13" s="56" t="s">
        <v>130</v>
      </c>
      <c r="D13" s="60" t="s">
        <v>14</v>
      </c>
      <c r="E13" s="59">
        <v>150.55000000000001</v>
      </c>
      <c r="F13" s="58" t="s">
        <v>142</v>
      </c>
      <c r="G13" s="66"/>
    </row>
    <row r="14" spans="1:8" ht="78.75">
      <c r="A14" s="17">
        <v>8</v>
      </c>
      <c r="B14" s="55" t="s">
        <v>123</v>
      </c>
      <c r="C14" s="56" t="s">
        <v>124</v>
      </c>
      <c r="D14" s="60" t="s">
        <v>14</v>
      </c>
      <c r="E14" s="57">
        <v>56.92</v>
      </c>
      <c r="F14" s="58" t="s">
        <v>142</v>
      </c>
      <c r="G14" s="66"/>
    </row>
    <row r="15" spans="1:8" ht="94.5">
      <c r="A15" s="17">
        <v>9</v>
      </c>
      <c r="B15" s="55" t="s">
        <v>125</v>
      </c>
      <c r="C15" s="56" t="s">
        <v>126</v>
      </c>
      <c r="D15" s="60" t="s">
        <v>14</v>
      </c>
      <c r="E15" s="57">
        <v>2.35</v>
      </c>
      <c r="F15" s="58" t="s">
        <v>143</v>
      </c>
      <c r="G15" s="66"/>
    </row>
    <row r="16" spans="1:8" ht="204.75">
      <c r="A16" s="17">
        <v>10</v>
      </c>
      <c r="B16" s="55" t="s">
        <v>127</v>
      </c>
      <c r="C16" s="56" t="s">
        <v>128</v>
      </c>
      <c r="D16" s="60" t="s">
        <v>14</v>
      </c>
      <c r="E16" s="57">
        <f>13554/10000</f>
        <v>1.3553999999999999</v>
      </c>
      <c r="F16" s="58" t="s">
        <v>144</v>
      </c>
      <c r="G16" s="66"/>
    </row>
    <row r="17" spans="1:7" ht="94.5">
      <c r="A17" s="17">
        <v>11</v>
      </c>
      <c r="B17" s="55" t="s">
        <v>129</v>
      </c>
      <c r="C17" s="55" t="s">
        <v>121</v>
      </c>
      <c r="D17" s="60" t="s">
        <v>14</v>
      </c>
      <c r="E17" s="59">
        <v>107.3</v>
      </c>
      <c r="F17" s="58" t="s">
        <v>145</v>
      </c>
      <c r="G17" s="66"/>
    </row>
    <row r="18" spans="1:7" ht="126">
      <c r="A18" s="17">
        <v>12</v>
      </c>
      <c r="B18" s="60" t="s">
        <v>131</v>
      </c>
      <c r="C18" s="17" t="s">
        <v>134</v>
      </c>
      <c r="D18" s="60" t="s">
        <v>13</v>
      </c>
      <c r="E18" s="67">
        <v>11.36</v>
      </c>
      <c r="F18" s="60" t="s">
        <v>146</v>
      </c>
      <c r="G18" s="66"/>
    </row>
    <row r="19" spans="1:7" ht="94.5">
      <c r="A19" s="17">
        <v>13</v>
      </c>
      <c r="B19" s="60" t="s">
        <v>132</v>
      </c>
      <c r="C19" s="60" t="s">
        <v>24</v>
      </c>
      <c r="D19" s="60" t="s">
        <v>13</v>
      </c>
      <c r="E19" s="60">
        <v>2.38</v>
      </c>
      <c r="F19" s="60" t="s">
        <v>147</v>
      </c>
      <c r="G19" s="66"/>
    </row>
    <row r="20" spans="1:7" ht="126">
      <c r="A20" s="17">
        <v>14</v>
      </c>
      <c r="B20" s="60" t="s">
        <v>133</v>
      </c>
      <c r="C20" s="60" t="s">
        <v>135</v>
      </c>
      <c r="D20" s="60" t="s">
        <v>13</v>
      </c>
      <c r="E20" s="60">
        <v>49.81</v>
      </c>
      <c r="F20" s="60" t="s">
        <v>148</v>
      </c>
      <c r="G20" s="66"/>
    </row>
    <row r="21" spans="1:7" ht="189">
      <c r="A21" s="17">
        <v>15</v>
      </c>
      <c r="B21" s="61" t="s">
        <v>136</v>
      </c>
      <c r="C21" s="62" t="s">
        <v>137</v>
      </c>
      <c r="D21" s="62" t="s">
        <v>9</v>
      </c>
      <c r="E21" s="63">
        <v>3</v>
      </c>
      <c r="F21" s="64" t="s">
        <v>138</v>
      </c>
      <c r="G21" s="68"/>
    </row>
  </sheetData>
  <mergeCells count="8">
    <mergeCell ref="A2:H2"/>
    <mergeCell ref="F3:F5"/>
    <mergeCell ref="G3:G5"/>
    <mergeCell ref="A3:A5"/>
    <mergeCell ref="B3:B5"/>
    <mergeCell ref="C3:C5"/>
    <mergeCell ref="D3:D5"/>
    <mergeCell ref="E3:E5"/>
  </mergeCells>
  <conditionalFormatting sqref="B1 B3:B6">
    <cfRule type="duplicateValues" dxfId="7" priority="2"/>
  </conditionalFormatting>
  <conditionalFormatting sqref="B2">
    <cfRule type="duplicateValues" dxfId="6" priority="1"/>
  </conditionalFormatting>
  <printOptions horizontalCentered="1"/>
  <pageMargins left="0.5" right="0.25" top="0.5" bottom="0.5" header="0.3" footer="0.3"/>
  <pageSetup paperSize="9" scale="9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26A04-85B6-48FC-9F44-44E130A0749F}">
  <dimension ref="A1:F53"/>
  <sheetViews>
    <sheetView zoomScale="70" zoomScaleNormal="70" zoomScaleSheetLayoutView="70" workbookViewId="0">
      <pane xSplit="2" ySplit="6" topLeftCell="C7" activePane="bottomRight" state="frozen"/>
      <selection activeCell="G9" sqref="G9:L137"/>
      <selection pane="topRight" activeCell="G9" sqref="G9:L137"/>
      <selection pane="bottomLeft" activeCell="G9" sqref="G9:L137"/>
      <selection pane="bottomRight" activeCell="B29" sqref="B29"/>
    </sheetView>
  </sheetViews>
  <sheetFormatPr defaultColWidth="9.140625" defaultRowHeight="15.75"/>
  <cols>
    <col min="1" max="1" width="6.7109375" style="12" customWidth="1"/>
    <col min="2" max="2" width="46.42578125" style="11" customWidth="1"/>
    <col min="3" max="3" width="17.5703125" style="12" customWidth="1"/>
    <col min="4" max="4" width="17.140625" style="12" customWidth="1"/>
    <col min="5" max="5" width="9.7109375" style="34" customWidth="1"/>
    <col min="6" max="6" width="13" style="34" customWidth="1"/>
    <col min="7" max="16384" width="9.140625" style="13"/>
  </cols>
  <sheetData>
    <row r="1" spans="1:6" ht="15" customHeight="1">
      <c r="A1" s="1" t="s">
        <v>187</v>
      </c>
      <c r="B1" s="10"/>
      <c r="C1" s="6"/>
      <c r="D1" s="6"/>
      <c r="E1" s="9"/>
      <c r="F1" s="9"/>
    </row>
    <row r="2" spans="1:6" ht="35.25" customHeight="1">
      <c r="A2" s="76" t="s">
        <v>189</v>
      </c>
      <c r="B2" s="76"/>
      <c r="C2" s="76"/>
      <c r="D2" s="76"/>
      <c r="E2" s="76"/>
      <c r="F2" s="76"/>
    </row>
    <row r="3" spans="1:6" s="14" customFormat="1" ht="15" customHeight="1">
      <c r="A3" s="77" t="s">
        <v>0</v>
      </c>
      <c r="B3" s="77" t="s">
        <v>1</v>
      </c>
      <c r="C3" s="78" t="s">
        <v>2</v>
      </c>
      <c r="D3" s="78" t="s">
        <v>3</v>
      </c>
      <c r="E3" s="78" t="s">
        <v>4</v>
      </c>
      <c r="F3" s="78" t="s">
        <v>5</v>
      </c>
    </row>
    <row r="4" spans="1:6" s="14" customFormat="1">
      <c r="A4" s="77"/>
      <c r="B4" s="77"/>
      <c r="C4" s="78"/>
      <c r="D4" s="78"/>
      <c r="E4" s="78"/>
      <c r="F4" s="78"/>
    </row>
    <row r="5" spans="1:6" s="14" customFormat="1" ht="18" customHeight="1">
      <c r="A5" s="77"/>
      <c r="B5" s="77"/>
      <c r="C5" s="78"/>
      <c r="D5" s="78"/>
      <c r="E5" s="78"/>
      <c r="F5" s="78"/>
    </row>
    <row r="6" spans="1:6" s="14" customFormat="1" ht="15" customHeight="1">
      <c r="A6" s="4">
        <v>-1</v>
      </c>
      <c r="B6" s="4">
        <v>-2</v>
      </c>
      <c r="C6" s="4">
        <v>-3</v>
      </c>
      <c r="D6" s="4">
        <v>-4</v>
      </c>
      <c r="E6" s="4">
        <v>-5</v>
      </c>
      <c r="F6" s="4">
        <v>-6</v>
      </c>
    </row>
    <row r="7" spans="1:6">
      <c r="A7" s="20">
        <v>1</v>
      </c>
      <c r="B7" s="16" t="s">
        <v>19</v>
      </c>
      <c r="C7" s="17" t="s">
        <v>23</v>
      </c>
      <c r="D7" s="20" t="s">
        <v>13</v>
      </c>
      <c r="E7" s="18">
        <v>1.0580000000000001</v>
      </c>
      <c r="F7" s="18">
        <v>1.0580000000000001</v>
      </c>
    </row>
    <row r="8" spans="1:6">
      <c r="A8" s="20">
        <f>A7+1</f>
        <v>2</v>
      </c>
      <c r="B8" s="16" t="s">
        <v>20</v>
      </c>
      <c r="C8" s="17" t="s">
        <v>24</v>
      </c>
      <c r="D8" s="20" t="s">
        <v>13</v>
      </c>
      <c r="E8" s="18">
        <v>8.4</v>
      </c>
      <c r="F8" s="18">
        <v>8.4</v>
      </c>
    </row>
    <row r="9" spans="1:6">
      <c r="A9" s="20">
        <f t="shared" ref="A9:A53" si="0">A8+1</f>
        <v>3</v>
      </c>
      <c r="B9" s="16" t="s">
        <v>21</v>
      </c>
      <c r="C9" s="17" t="s">
        <v>23</v>
      </c>
      <c r="D9" s="20" t="s">
        <v>13</v>
      </c>
      <c r="E9" s="18">
        <v>3.04</v>
      </c>
      <c r="F9" s="18">
        <v>3.04</v>
      </c>
    </row>
    <row r="10" spans="1:6">
      <c r="A10" s="20">
        <f t="shared" si="0"/>
        <v>4</v>
      </c>
      <c r="B10" s="16" t="s">
        <v>22</v>
      </c>
      <c r="C10" s="17" t="s">
        <v>25</v>
      </c>
      <c r="D10" s="20" t="s">
        <v>13</v>
      </c>
      <c r="E10" s="18">
        <v>1.5</v>
      </c>
      <c r="F10" s="18">
        <v>1.5</v>
      </c>
    </row>
    <row r="11" spans="1:6">
      <c r="A11" s="20">
        <f t="shared" si="0"/>
        <v>5</v>
      </c>
      <c r="B11" s="26" t="s">
        <v>30</v>
      </c>
      <c r="C11" s="27" t="s">
        <v>31</v>
      </c>
      <c r="D11" s="27" t="s">
        <v>11</v>
      </c>
      <c r="E11" s="39">
        <v>0.7</v>
      </c>
      <c r="F11" s="39">
        <v>0.7</v>
      </c>
    </row>
    <row r="12" spans="1:6" ht="31.5">
      <c r="A12" s="20">
        <f t="shared" si="0"/>
        <v>6</v>
      </c>
      <c r="B12" s="26" t="s">
        <v>32</v>
      </c>
      <c r="C12" s="27" t="s">
        <v>33</v>
      </c>
      <c r="D12" s="27" t="s">
        <v>11</v>
      </c>
      <c r="E12" s="39">
        <v>0.18859999999999999</v>
      </c>
      <c r="F12" s="39">
        <v>0.18859999999999999</v>
      </c>
    </row>
    <row r="13" spans="1:6" ht="31.5">
      <c r="A13" s="20">
        <f t="shared" si="0"/>
        <v>7</v>
      </c>
      <c r="B13" s="26" t="s">
        <v>34</v>
      </c>
      <c r="C13" s="27" t="s">
        <v>35</v>
      </c>
      <c r="D13" s="27" t="s">
        <v>11</v>
      </c>
      <c r="E13" s="40">
        <v>10.7</v>
      </c>
      <c r="F13" s="40">
        <v>10.7</v>
      </c>
    </row>
    <row r="14" spans="1:6" ht="31.5">
      <c r="A14" s="20">
        <f t="shared" si="0"/>
        <v>8</v>
      </c>
      <c r="B14" s="26" t="s">
        <v>36</v>
      </c>
      <c r="C14" s="27" t="s">
        <v>37</v>
      </c>
      <c r="D14" s="27" t="s">
        <v>11</v>
      </c>
      <c r="E14" s="40">
        <v>4.5</v>
      </c>
      <c r="F14" s="40">
        <v>4.5</v>
      </c>
    </row>
    <row r="15" spans="1:6" ht="31.5">
      <c r="A15" s="20">
        <f t="shared" si="0"/>
        <v>9</v>
      </c>
      <c r="B15" s="26" t="s">
        <v>38</v>
      </c>
      <c r="C15" s="27" t="s">
        <v>39</v>
      </c>
      <c r="D15" s="27" t="s">
        <v>11</v>
      </c>
      <c r="E15" s="40">
        <v>0.75</v>
      </c>
      <c r="F15" s="40">
        <v>0.75</v>
      </c>
    </row>
    <row r="16" spans="1:6" ht="31.5">
      <c r="A16" s="20">
        <f t="shared" si="0"/>
        <v>10</v>
      </c>
      <c r="B16" s="26" t="s">
        <v>40</v>
      </c>
      <c r="C16" s="27" t="s">
        <v>10</v>
      </c>
      <c r="D16" s="27" t="s">
        <v>11</v>
      </c>
      <c r="E16" s="40">
        <v>4.7</v>
      </c>
      <c r="F16" s="40">
        <v>4.7</v>
      </c>
    </row>
    <row r="17" spans="1:6" ht="31.5">
      <c r="A17" s="20">
        <f t="shared" si="0"/>
        <v>11</v>
      </c>
      <c r="B17" s="26" t="s">
        <v>41</v>
      </c>
      <c r="C17" s="27" t="s">
        <v>42</v>
      </c>
      <c r="D17" s="27" t="s">
        <v>11</v>
      </c>
      <c r="E17" s="40">
        <v>0.5</v>
      </c>
      <c r="F17" s="40">
        <v>0.5</v>
      </c>
    </row>
    <row r="18" spans="1:6">
      <c r="A18" s="20">
        <f t="shared" si="0"/>
        <v>12</v>
      </c>
      <c r="B18" s="26" t="s">
        <v>43</v>
      </c>
      <c r="C18" s="27" t="s">
        <v>44</v>
      </c>
      <c r="D18" s="27" t="s">
        <v>11</v>
      </c>
      <c r="E18" s="40">
        <v>13.4</v>
      </c>
      <c r="F18" s="40">
        <v>13.4</v>
      </c>
    </row>
    <row r="19" spans="1:6" ht="31.5">
      <c r="A19" s="20">
        <f t="shared" si="0"/>
        <v>13</v>
      </c>
      <c r="B19" s="50" t="s">
        <v>45</v>
      </c>
      <c r="C19" s="30" t="s">
        <v>12</v>
      </c>
      <c r="D19" s="27" t="s">
        <v>11</v>
      </c>
      <c r="E19" s="39">
        <v>14.63</v>
      </c>
      <c r="F19" s="39">
        <v>14.63</v>
      </c>
    </row>
    <row r="20" spans="1:6">
      <c r="A20" s="20">
        <f t="shared" si="0"/>
        <v>14</v>
      </c>
      <c r="B20" s="50" t="s">
        <v>46</v>
      </c>
      <c r="C20" s="30" t="s">
        <v>33</v>
      </c>
      <c r="D20" s="27" t="s">
        <v>11</v>
      </c>
      <c r="E20" s="39">
        <v>0.32</v>
      </c>
      <c r="F20" s="39">
        <v>0.32</v>
      </c>
    </row>
    <row r="21" spans="1:6" ht="31.5">
      <c r="A21" s="20">
        <f t="shared" si="0"/>
        <v>15</v>
      </c>
      <c r="B21" s="26" t="s">
        <v>47</v>
      </c>
      <c r="C21" s="27" t="s">
        <v>37</v>
      </c>
      <c r="D21" s="27" t="s">
        <v>11</v>
      </c>
      <c r="E21" s="39">
        <v>5.36</v>
      </c>
      <c r="F21" s="39">
        <v>5.36</v>
      </c>
    </row>
    <row r="22" spans="1:6" ht="31.5">
      <c r="A22" s="20">
        <f t="shared" si="0"/>
        <v>16</v>
      </c>
      <c r="B22" s="26" t="s">
        <v>48</v>
      </c>
      <c r="C22" s="27" t="s">
        <v>49</v>
      </c>
      <c r="D22" s="27" t="s">
        <v>11</v>
      </c>
      <c r="E22" s="39">
        <v>7.37</v>
      </c>
      <c r="F22" s="39">
        <v>7.3</v>
      </c>
    </row>
    <row r="23" spans="1:6">
      <c r="A23" s="20">
        <f t="shared" si="0"/>
        <v>17</v>
      </c>
      <c r="B23" s="26" t="s">
        <v>110</v>
      </c>
      <c r="C23" s="26" t="s">
        <v>111</v>
      </c>
      <c r="D23" s="27" t="s">
        <v>11</v>
      </c>
      <c r="E23" s="39">
        <v>0.50049999999999994</v>
      </c>
      <c r="F23" s="39">
        <v>0.50049999999999994</v>
      </c>
    </row>
    <row r="24" spans="1:6" ht="47.25">
      <c r="A24" s="20">
        <f t="shared" si="0"/>
        <v>18</v>
      </c>
      <c r="B24" s="16" t="s">
        <v>97</v>
      </c>
      <c r="C24" s="17" t="s">
        <v>98</v>
      </c>
      <c r="D24" s="15" t="s">
        <v>61</v>
      </c>
      <c r="E24" s="47">
        <v>1.25</v>
      </c>
      <c r="F24" s="47">
        <v>1.25</v>
      </c>
    </row>
    <row r="25" spans="1:6" ht="31.5">
      <c r="A25" s="20">
        <f t="shared" si="0"/>
        <v>19</v>
      </c>
      <c r="B25" s="16" t="s">
        <v>100</v>
      </c>
      <c r="C25" s="15" t="s">
        <v>101</v>
      </c>
      <c r="D25" s="15" t="s">
        <v>61</v>
      </c>
      <c r="E25" s="47">
        <v>2.11</v>
      </c>
      <c r="F25" s="47">
        <v>2.11</v>
      </c>
    </row>
    <row r="26" spans="1:6" ht="31.5">
      <c r="A26" s="20">
        <f t="shared" si="0"/>
        <v>20</v>
      </c>
      <c r="B26" s="16" t="s">
        <v>102</v>
      </c>
      <c r="C26" s="15" t="s">
        <v>103</v>
      </c>
      <c r="D26" s="15" t="s">
        <v>61</v>
      </c>
      <c r="E26" s="47">
        <v>0.95</v>
      </c>
      <c r="F26" s="47">
        <v>0.95</v>
      </c>
    </row>
    <row r="27" spans="1:6" ht="63">
      <c r="A27" s="20">
        <f t="shared" si="0"/>
        <v>21</v>
      </c>
      <c r="B27" s="16" t="s">
        <v>104</v>
      </c>
      <c r="C27" s="17" t="s">
        <v>105</v>
      </c>
      <c r="D27" s="15" t="s">
        <v>61</v>
      </c>
      <c r="E27" s="47">
        <v>2.19</v>
      </c>
      <c r="F27" s="47">
        <v>2.19</v>
      </c>
    </row>
    <row r="28" spans="1:6">
      <c r="A28" s="20">
        <f t="shared" si="0"/>
        <v>22</v>
      </c>
      <c r="B28" s="48" t="s">
        <v>107</v>
      </c>
      <c r="C28" s="15" t="s">
        <v>108</v>
      </c>
      <c r="D28" s="15" t="s">
        <v>61</v>
      </c>
      <c r="E28" s="47">
        <v>2.4300000000000002</v>
      </c>
      <c r="F28" s="47">
        <v>2.4300000000000002</v>
      </c>
    </row>
    <row r="29" spans="1:6">
      <c r="A29" s="20">
        <f t="shared" si="0"/>
        <v>23</v>
      </c>
      <c r="B29" s="2" t="s">
        <v>65</v>
      </c>
      <c r="C29" s="20" t="s">
        <v>66</v>
      </c>
      <c r="D29" s="20" t="s">
        <v>66</v>
      </c>
      <c r="E29" s="3">
        <f>1423.5/10000</f>
        <v>0.14235</v>
      </c>
      <c r="F29" s="3">
        <f>1423.5/10000</f>
        <v>0.14235</v>
      </c>
    </row>
    <row r="30" spans="1:6">
      <c r="A30" s="20">
        <f t="shared" si="0"/>
        <v>24</v>
      </c>
      <c r="B30" s="16" t="s">
        <v>68</v>
      </c>
      <c r="C30" s="20" t="s">
        <v>69</v>
      </c>
      <c r="D30" s="20" t="s">
        <v>9</v>
      </c>
      <c r="E30" s="41">
        <v>48.03</v>
      </c>
      <c r="F30" s="42">
        <f>E30</f>
        <v>48.03</v>
      </c>
    </row>
    <row r="31" spans="1:6" ht="31.5">
      <c r="A31" s="20">
        <f t="shared" si="0"/>
        <v>25</v>
      </c>
      <c r="B31" s="48" t="s">
        <v>68</v>
      </c>
      <c r="C31" s="17" t="s">
        <v>78</v>
      </c>
      <c r="D31" s="20" t="s">
        <v>14</v>
      </c>
      <c r="E31" s="31">
        <v>59.7</v>
      </c>
      <c r="F31" s="31">
        <v>59.7</v>
      </c>
    </row>
    <row r="32" spans="1:6">
      <c r="A32" s="20">
        <f t="shared" si="0"/>
        <v>26</v>
      </c>
      <c r="B32" s="16" t="s">
        <v>71</v>
      </c>
      <c r="C32" s="17" t="s">
        <v>79</v>
      </c>
      <c r="D32" s="20" t="s">
        <v>14</v>
      </c>
      <c r="E32" s="43">
        <v>0.25</v>
      </c>
      <c r="F32" s="43">
        <v>0.06</v>
      </c>
    </row>
    <row r="33" spans="1:6" ht="31.5">
      <c r="A33" s="20">
        <f t="shared" si="0"/>
        <v>27</v>
      </c>
      <c r="B33" s="16" t="s">
        <v>72</v>
      </c>
      <c r="C33" s="17" t="s">
        <v>80</v>
      </c>
      <c r="D33" s="20" t="s">
        <v>14</v>
      </c>
      <c r="E33" s="43">
        <v>0.35</v>
      </c>
      <c r="F33" s="43">
        <v>0.14000000000000001</v>
      </c>
    </row>
    <row r="34" spans="1:6" ht="31.5">
      <c r="A34" s="20">
        <f t="shared" si="0"/>
        <v>28</v>
      </c>
      <c r="B34" s="16" t="s">
        <v>73</v>
      </c>
      <c r="C34" s="17" t="s">
        <v>81</v>
      </c>
      <c r="D34" s="20" t="s">
        <v>14</v>
      </c>
      <c r="E34" s="43">
        <v>0.2</v>
      </c>
      <c r="F34" s="43">
        <v>7.0000000000000007E-2</v>
      </c>
    </row>
    <row r="35" spans="1:6">
      <c r="A35" s="20">
        <f t="shared" si="0"/>
        <v>29</v>
      </c>
      <c r="B35" s="16" t="s">
        <v>74</v>
      </c>
      <c r="C35" s="17" t="s">
        <v>14</v>
      </c>
      <c r="D35" s="20" t="s">
        <v>14</v>
      </c>
      <c r="E35" s="43">
        <v>0.64</v>
      </c>
      <c r="F35" s="43">
        <v>0.52</v>
      </c>
    </row>
    <row r="36" spans="1:6">
      <c r="A36" s="20">
        <f t="shared" si="0"/>
        <v>30</v>
      </c>
      <c r="B36" s="16" t="s">
        <v>75</v>
      </c>
      <c r="C36" s="17" t="s">
        <v>82</v>
      </c>
      <c r="D36" s="20" t="s">
        <v>14</v>
      </c>
      <c r="E36" s="43">
        <v>13.1</v>
      </c>
      <c r="F36" s="43">
        <v>3.54</v>
      </c>
    </row>
    <row r="37" spans="1:6">
      <c r="A37" s="20">
        <f t="shared" si="0"/>
        <v>31</v>
      </c>
      <c r="B37" s="16" t="s">
        <v>76</v>
      </c>
      <c r="C37" s="17" t="s">
        <v>83</v>
      </c>
      <c r="D37" s="20" t="s">
        <v>14</v>
      </c>
      <c r="E37" s="43">
        <v>0.6</v>
      </c>
      <c r="F37" s="43">
        <v>0.24</v>
      </c>
    </row>
    <row r="38" spans="1:6" ht="31.5">
      <c r="A38" s="20">
        <f t="shared" si="0"/>
        <v>32</v>
      </c>
      <c r="B38" s="2" t="s">
        <v>77</v>
      </c>
      <c r="C38" s="20" t="s">
        <v>17</v>
      </c>
      <c r="D38" s="20" t="s">
        <v>14</v>
      </c>
      <c r="E38" s="45">
        <v>0.38</v>
      </c>
      <c r="F38" s="45">
        <v>0.38</v>
      </c>
    </row>
    <row r="39" spans="1:6" ht="47.25">
      <c r="A39" s="20">
        <f t="shared" si="0"/>
        <v>33</v>
      </c>
      <c r="B39" s="16" t="s">
        <v>85</v>
      </c>
      <c r="C39" s="17" t="s">
        <v>87</v>
      </c>
      <c r="D39" s="20" t="s">
        <v>15</v>
      </c>
      <c r="E39" s="18">
        <v>22</v>
      </c>
      <c r="F39" s="18">
        <v>2.2000000000000002</v>
      </c>
    </row>
    <row r="40" spans="1:6" ht="47.25">
      <c r="A40" s="20">
        <f t="shared" si="0"/>
        <v>34</v>
      </c>
      <c r="B40" s="16" t="s">
        <v>86</v>
      </c>
      <c r="C40" s="17" t="s">
        <v>88</v>
      </c>
      <c r="D40" s="20" t="s">
        <v>15</v>
      </c>
      <c r="E40" s="18">
        <v>69.239999999999995</v>
      </c>
      <c r="F40" s="18">
        <v>69.239999999999995</v>
      </c>
    </row>
    <row r="41" spans="1:6">
      <c r="A41" s="20">
        <f t="shared" si="0"/>
        <v>35</v>
      </c>
      <c r="B41" s="2" t="s">
        <v>91</v>
      </c>
      <c r="C41" s="20" t="s">
        <v>92</v>
      </c>
      <c r="D41" s="20" t="s">
        <v>8</v>
      </c>
      <c r="E41" s="33">
        <v>28.18</v>
      </c>
      <c r="F41" s="46">
        <v>8.5299999999999994</v>
      </c>
    </row>
    <row r="42" spans="1:6" ht="31.5">
      <c r="A42" s="20">
        <f t="shared" si="0"/>
        <v>36</v>
      </c>
      <c r="B42" s="2" t="s">
        <v>94</v>
      </c>
      <c r="C42" s="20" t="s">
        <v>95</v>
      </c>
      <c r="D42" s="20" t="s">
        <v>8</v>
      </c>
      <c r="E42" s="33">
        <v>22.77</v>
      </c>
      <c r="F42" s="3">
        <v>6.3</v>
      </c>
    </row>
    <row r="43" spans="1:6" ht="31.5">
      <c r="A43" s="20">
        <f t="shared" si="0"/>
        <v>37</v>
      </c>
      <c r="B43" s="16" t="s">
        <v>160</v>
      </c>
      <c r="C43" s="17" t="s">
        <v>167</v>
      </c>
      <c r="D43" s="20" t="s">
        <v>64</v>
      </c>
      <c r="E43" s="41">
        <v>0.55000000000000004</v>
      </c>
      <c r="F43" s="41">
        <v>0.1</v>
      </c>
    </row>
    <row r="44" spans="1:6" ht="31.5">
      <c r="A44" s="20">
        <f t="shared" si="0"/>
        <v>38</v>
      </c>
      <c r="B44" s="16" t="s">
        <v>164</v>
      </c>
      <c r="C44" s="17" t="s">
        <v>167</v>
      </c>
      <c r="D44" s="20" t="s">
        <v>64</v>
      </c>
      <c r="E44" s="41">
        <v>2.0299999999999998</v>
      </c>
      <c r="F44" s="41">
        <v>0.1</v>
      </c>
    </row>
    <row r="45" spans="1:6" ht="31.5">
      <c r="A45" s="20">
        <f t="shared" si="0"/>
        <v>39</v>
      </c>
      <c r="B45" s="16" t="s">
        <v>165</v>
      </c>
      <c r="C45" s="17" t="s">
        <v>167</v>
      </c>
      <c r="D45" s="20" t="s">
        <v>64</v>
      </c>
      <c r="E45" s="41">
        <v>2.82</v>
      </c>
      <c r="F45" s="41">
        <v>0.1</v>
      </c>
    </row>
    <row r="46" spans="1:6">
      <c r="A46" s="20">
        <f t="shared" si="0"/>
        <v>40</v>
      </c>
      <c r="B46" s="16" t="s">
        <v>166</v>
      </c>
      <c r="C46" s="17" t="s">
        <v>167</v>
      </c>
      <c r="D46" s="20" t="s">
        <v>64</v>
      </c>
      <c r="E46" s="41">
        <v>0.85</v>
      </c>
      <c r="F46" s="41">
        <v>0.1</v>
      </c>
    </row>
    <row r="47" spans="1:6" ht="47.25">
      <c r="A47" s="20">
        <f t="shared" si="0"/>
        <v>41</v>
      </c>
      <c r="B47" s="16" t="s">
        <v>173</v>
      </c>
      <c r="C47" s="17" t="s">
        <v>168</v>
      </c>
      <c r="D47" s="20" t="s">
        <v>64</v>
      </c>
      <c r="E47" s="41">
        <v>1</v>
      </c>
      <c r="F47" s="41">
        <v>0.1</v>
      </c>
    </row>
    <row r="48" spans="1:6">
      <c r="A48" s="20">
        <f t="shared" si="0"/>
        <v>42</v>
      </c>
      <c r="B48" s="16" t="s">
        <v>174</v>
      </c>
      <c r="C48" s="17" t="s">
        <v>169</v>
      </c>
      <c r="D48" s="20" t="s">
        <v>64</v>
      </c>
      <c r="E48" s="41">
        <v>3.06</v>
      </c>
      <c r="F48" s="41">
        <v>0.1</v>
      </c>
    </row>
    <row r="49" spans="1:6">
      <c r="A49" s="20">
        <f t="shared" si="0"/>
        <v>43</v>
      </c>
      <c r="B49" s="16" t="s">
        <v>175</v>
      </c>
      <c r="C49" s="17" t="s">
        <v>169</v>
      </c>
      <c r="D49" s="20" t="s">
        <v>64</v>
      </c>
      <c r="E49" s="41">
        <v>2.33</v>
      </c>
      <c r="F49" s="41">
        <v>0.1</v>
      </c>
    </row>
    <row r="50" spans="1:6">
      <c r="A50" s="20">
        <f t="shared" si="0"/>
        <v>44</v>
      </c>
      <c r="B50" s="16" t="s">
        <v>163</v>
      </c>
      <c r="C50" s="17" t="s">
        <v>186</v>
      </c>
      <c r="D50" s="20" t="s">
        <v>64</v>
      </c>
      <c r="E50" s="41">
        <v>0.3</v>
      </c>
      <c r="F50" s="41">
        <v>0.1</v>
      </c>
    </row>
    <row r="51" spans="1:6">
      <c r="A51" s="20">
        <f t="shared" si="0"/>
        <v>45</v>
      </c>
      <c r="B51" s="16" t="s">
        <v>161</v>
      </c>
      <c r="C51" s="17" t="s">
        <v>186</v>
      </c>
      <c r="D51" s="20" t="s">
        <v>64</v>
      </c>
      <c r="E51" s="41">
        <v>0.71</v>
      </c>
      <c r="F51" s="41">
        <v>0.1</v>
      </c>
    </row>
    <row r="52" spans="1:6">
      <c r="A52" s="20">
        <f t="shared" si="0"/>
        <v>46</v>
      </c>
      <c r="B52" s="16" t="s">
        <v>162</v>
      </c>
      <c r="C52" s="17" t="s">
        <v>167</v>
      </c>
      <c r="D52" s="20" t="s">
        <v>64</v>
      </c>
      <c r="E52" s="41">
        <v>0.75</v>
      </c>
      <c r="F52" s="41">
        <v>0.1</v>
      </c>
    </row>
    <row r="53" spans="1:6">
      <c r="A53" s="20">
        <f t="shared" si="0"/>
        <v>47</v>
      </c>
      <c r="B53" s="21" t="s">
        <v>62</v>
      </c>
      <c r="C53" s="22" t="s">
        <v>63</v>
      </c>
      <c r="D53" s="22" t="s">
        <v>64</v>
      </c>
      <c r="E53" s="23">
        <v>5.78</v>
      </c>
      <c r="F53" s="41">
        <v>0.1</v>
      </c>
    </row>
  </sheetData>
  <autoFilter ref="A6:F34" xr:uid="{00000000-0009-0000-0000-000000000000}"/>
  <mergeCells count="7">
    <mergeCell ref="A2:F2"/>
    <mergeCell ref="A3:A5"/>
    <mergeCell ref="B3:B5"/>
    <mergeCell ref="C3:C5"/>
    <mergeCell ref="D3:D5"/>
    <mergeCell ref="E3:E5"/>
    <mergeCell ref="F3:F5"/>
  </mergeCells>
  <conditionalFormatting sqref="B29">
    <cfRule type="duplicateValues" dxfId="5" priority="2"/>
  </conditionalFormatting>
  <conditionalFormatting sqref="B30">
    <cfRule type="duplicateValues" dxfId="4" priority="1"/>
  </conditionalFormatting>
  <conditionalFormatting sqref="B31:B42 B7:B28">
    <cfRule type="duplicateValues" dxfId="3" priority="4"/>
  </conditionalFormatting>
  <conditionalFormatting sqref="B53">
    <cfRule type="duplicateValues" dxfId="2" priority="3"/>
  </conditionalFormatting>
  <printOptions horizontalCentered="1"/>
  <pageMargins left="0.23622047244094499" right="0.23622047244094499" top="0.511811023622047" bottom="0.70866141732283505" header="0.23622047244094499" footer="0.35433070866141703"/>
  <pageSetup paperSize="9" scale="80" orientation="portrait" horizontalDpi="300" verticalDpi="300" r:id="rId1"/>
  <headerFooter>
    <oddHeader xml:space="preserve">&amp;C
</oddHeader>
    <oddFooter>&amp;C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B782-8E61-433F-9261-D0C313663405}">
  <dimension ref="A1:F11"/>
  <sheetViews>
    <sheetView zoomScale="70" zoomScaleNormal="70" zoomScaleSheetLayoutView="70" workbookViewId="0">
      <pane xSplit="2" ySplit="6" topLeftCell="C7" activePane="bottomRight" state="frozen"/>
      <selection activeCell="G9" sqref="G9:L137"/>
      <selection pane="topRight" activeCell="G9" sqref="G9:L137"/>
      <selection pane="bottomLeft" activeCell="G9" sqref="G9:L137"/>
      <selection pane="bottomRight" activeCell="J21" sqref="J21"/>
    </sheetView>
  </sheetViews>
  <sheetFormatPr defaultColWidth="9.140625" defaultRowHeight="15.75"/>
  <cols>
    <col min="1" max="1" width="6.7109375" style="12" customWidth="1"/>
    <col min="2" max="2" width="46.42578125" style="11" customWidth="1"/>
    <col min="3" max="3" width="17.5703125" style="12" customWidth="1"/>
    <col min="4" max="4" width="17.140625" style="12" customWidth="1"/>
    <col min="5" max="5" width="9.7109375" style="34" customWidth="1"/>
    <col min="6" max="6" width="13" style="34" customWidth="1"/>
    <col min="7" max="16384" width="9.140625" style="13"/>
  </cols>
  <sheetData>
    <row r="1" spans="1:6" ht="15" customHeight="1">
      <c r="A1" s="1" t="s">
        <v>188</v>
      </c>
      <c r="B1" s="10"/>
      <c r="C1" s="6"/>
      <c r="D1" s="6"/>
      <c r="E1" s="9"/>
      <c r="F1" s="9"/>
    </row>
    <row r="2" spans="1:6" ht="62.25" customHeight="1">
      <c r="A2" s="76" t="s">
        <v>190</v>
      </c>
      <c r="B2" s="76"/>
      <c r="C2" s="76"/>
      <c r="D2" s="76"/>
      <c r="E2" s="76"/>
      <c r="F2" s="76"/>
    </row>
    <row r="3" spans="1:6" s="14" customFormat="1" ht="15" customHeight="1">
      <c r="A3" s="77" t="s">
        <v>0</v>
      </c>
      <c r="B3" s="77" t="s">
        <v>1</v>
      </c>
      <c r="C3" s="78" t="s">
        <v>2</v>
      </c>
      <c r="D3" s="78" t="s">
        <v>3</v>
      </c>
      <c r="E3" s="78" t="s">
        <v>4</v>
      </c>
      <c r="F3" s="78" t="s">
        <v>5</v>
      </c>
    </row>
    <row r="4" spans="1:6" s="14" customFormat="1">
      <c r="A4" s="77"/>
      <c r="B4" s="77"/>
      <c r="C4" s="78"/>
      <c r="D4" s="78"/>
      <c r="E4" s="78"/>
      <c r="F4" s="78"/>
    </row>
    <row r="5" spans="1:6" s="14" customFormat="1" ht="18" customHeight="1">
      <c r="A5" s="77"/>
      <c r="B5" s="77"/>
      <c r="C5" s="78"/>
      <c r="D5" s="78"/>
      <c r="E5" s="78"/>
      <c r="F5" s="78"/>
    </row>
    <row r="6" spans="1:6" s="14" customFormat="1" ht="15" customHeight="1">
      <c r="A6" s="4">
        <v>-1</v>
      </c>
      <c r="B6" s="4">
        <v>-2</v>
      </c>
      <c r="C6" s="4">
        <v>-3</v>
      </c>
      <c r="D6" s="4">
        <v>-4</v>
      </c>
      <c r="E6" s="4">
        <v>-5</v>
      </c>
      <c r="F6" s="4">
        <v>-6</v>
      </c>
    </row>
    <row r="7" spans="1:6">
      <c r="A7" s="20">
        <v>1</v>
      </c>
      <c r="B7" s="26" t="s">
        <v>149</v>
      </c>
      <c r="C7" s="26" t="s">
        <v>37</v>
      </c>
      <c r="D7" s="26" t="s">
        <v>11</v>
      </c>
      <c r="E7" s="28">
        <v>8.92</v>
      </c>
      <c r="F7" s="28">
        <v>8.92</v>
      </c>
    </row>
    <row r="8" spans="1:6">
      <c r="A8" s="20">
        <v>2</v>
      </c>
      <c r="B8" s="26" t="s">
        <v>154</v>
      </c>
      <c r="C8" s="26" t="s">
        <v>44</v>
      </c>
      <c r="D8" s="26" t="s">
        <v>11</v>
      </c>
      <c r="E8" s="28">
        <v>9.0399999999999991</v>
      </c>
      <c r="F8" s="28">
        <v>9.0399999999999991</v>
      </c>
    </row>
    <row r="9" spans="1:6">
      <c r="A9" s="20">
        <v>3</v>
      </c>
      <c r="B9" s="26" t="s">
        <v>155</v>
      </c>
      <c r="C9" s="26" t="s">
        <v>44</v>
      </c>
      <c r="D9" s="26" t="s">
        <v>11</v>
      </c>
      <c r="E9" s="28">
        <v>9.0399999999999991</v>
      </c>
      <c r="F9" s="28">
        <v>9.0399999999999991</v>
      </c>
    </row>
    <row r="10" spans="1:6">
      <c r="A10" s="20">
        <v>4</v>
      </c>
      <c r="B10" s="26" t="s">
        <v>156</v>
      </c>
      <c r="C10" s="26" t="s">
        <v>37</v>
      </c>
      <c r="D10" s="26" t="s">
        <v>11</v>
      </c>
      <c r="E10" s="28">
        <v>3.19</v>
      </c>
      <c r="F10" s="28">
        <v>3.19</v>
      </c>
    </row>
    <row r="11" spans="1:6">
      <c r="A11" s="20">
        <v>5</v>
      </c>
      <c r="B11" s="36" t="s">
        <v>157</v>
      </c>
      <c r="C11" s="36" t="s">
        <v>158</v>
      </c>
      <c r="D11" s="26" t="s">
        <v>11</v>
      </c>
      <c r="E11" s="37">
        <v>43.99</v>
      </c>
      <c r="F11" s="37">
        <v>43.99</v>
      </c>
    </row>
  </sheetData>
  <autoFilter ref="A6:F7" xr:uid="{00000000-0009-0000-0000-000000000000}"/>
  <mergeCells count="7">
    <mergeCell ref="A2:F2"/>
    <mergeCell ref="A3:A5"/>
    <mergeCell ref="B3:B5"/>
    <mergeCell ref="C3:C5"/>
    <mergeCell ref="D3:D5"/>
    <mergeCell ref="E3:E5"/>
    <mergeCell ref="F3:F5"/>
  </mergeCells>
  <conditionalFormatting sqref="B7:B11">
    <cfRule type="duplicateValues" dxfId="1" priority="1"/>
  </conditionalFormatting>
  <printOptions horizontalCentered="1"/>
  <pageMargins left="0.23622047244094499" right="0.23622047244094499" top="0.511811023622047" bottom="0.70866141732283505" header="0.23622047244094499" footer="0.35433070866141703"/>
  <pageSetup paperSize="9" scale="80" orientation="portrait" horizontalDpi="300" verticalDpi="300" r:id="rId1"/>
  <headerFooter>
    <oddHeader xml:space="preserve">&amp;C
</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76DF2-CB44-4B94-88C9-7DA4B86B4C14}">
  <dimension ref="A1:F21"/>
  <sheetViews>
    <sheetView tabSelected="1" zoomScale="70" zoomScaleNormal="70" zoomScaleSheetLayoutView="70" workbookViewId="0">
      <pane xSplit="2" ySplit="6" topLeftCell="C7" activePane="bottomRight" state="frozen"/>
      <selection activeCell="G9" sqref="G9:L137"/>
      <selection pane="topRight" activeCell="G9" sqref="G9:L137"/>
      <selection pane="bottomLeft" activeCell="G9" sqref="G9:L137"/>
      <selection pane="bottomRight" activeCell="N33" sqref="N33"/>
    </sheetView>
  </sheetViews>
  <sheetFormatPr defaultColWidth="9.140625" defaultRowHeight="15.75"/>
  <cols>
    <col min="1" max="1" width="6.7109375" style="12" customWidth="1"/>
    <col min="2" max="2" width="46.42578125" style="11" customWidth="1"/>
    <col min="3" max="3" width="17.5703125" style="12" customWidth="1"/>
    <col min="4" max="4" width="17.140625" style="12" customWidth="1"/>
    <col min="5" max="5" width="9.7109375" style="34" customWidth="1"/>
    <col min="6" max="6" width="13" style="34" customWidth="1"/>
    <col min="7" max="16384" width="9.140625" style="13"/>
  </cols>
  <sheetData>
    <row r="1" spans="1:6" ht="15" customHeight="1">
      <c r="A1" s="1" t="s">
        <v>191</v>
      </c>
      <c r="B1" s="10"/>
      <c r="C1" s="6"/>
      <c r="D1" s="6"/>
      <c r="E1" s="9"/>
      <c r="F1" s="9"/>
    </row>
    <row r="2" spans="1:6" ht="62.25" customHeight="1">
      <c r="A2" s="79" t="s">
        <v>195</v>
      </c>
      <c r="B2" s="79"/>
      <c r="C2" s="79"/>
      <c r="D2" s="79"/>
      <c r="E2" s="79"/>
      <c r="F2" s="79"/>
    </row>
    <row r="3" spans="1:6" s="14" customFormat="1" ht="15" customHeight="1">
      <c r="A3" s="69" t="s">
        <v>0</v>
      </c>
      <c r="B3" s="69" t="s">
        <v>1</v>
      </c>
      <c r="C3" s="72" t="s">
        <v>2</v>
      </c>
      <c r="D3" s="72" t="s">
        <v>3</v>
      </c>
      <c r="E3" s="72" t="s">
        <v>4</v>
      </c>
      <c r="F3" s="72" t="s">
        <v>5</v>
      </c>
    </row>
    <row r="4" spans="1:6" s="14" customFormat="1">
      <c r="A4" s="70"/>
      <c r="B4" s="70"/>
      <c r="C4" s="73"/>
      <c r="D4" s="73"/>
      <c r="E4" s="73"/>
      <c r="F4" s="73"/>
    </row>
    <row r="5" spans="1:6" s="14" customFormat="1" ht="18" customHeight="1">
      <c r="A5" s="70"/>
      <c r="B5" s="70"/>
      <c r="C5" s="73"/>
      <c r="D5" s="73"/>
      <c r="E5" s="73"/>
      <c r="F5" s="73"/>
    </row>
    <row r="6" spans="1:6" s="14" customFormat="1" ht="15" customHeight="1">
      <c r="A6" s="25">
        <v>-1</v>
      </c>
      <c r="B6" s="25">
        <v>-2</v>
      </c>
      <c r="C6" s="25">
        <v>-3</v>
      </c>
      <c r="D6" s="25">
        <v>-4</v>
      </c>
      <c r="E6" s="25">
        <v>-5</v>
      </c>
      <c r="F6" s="25">
        <v>-6</v>
      </c>
    </row>
    <row r="7" spans="1:6">
      <c r="A7" s="17">
        <v>1</v>
      </c>
      <c r="B7" s="26" t="s">
        <v>112</v>
      </c>
      <c r="C7" s="26" t="s">
        <v>12</v>
      </c>
      <c r="D7" s="26" t="s">
        <v>11</v>
      </c>
      <c r="E7" s="30">
        <v>7.77</v>
      </c>
      <c r="F7" s="30">
        <v>7.77</v>
      </c>
    </row>
    <row r="8" spans="1:6">
      <c r="A8" s="17">
        <v>2</v>
      </c>
      <c r="B8" s="26" t="s">
        <v>112</v>
      </c>
      <c r="C8" s="26" t="s">
        <v>12</v>
      </c>
      <c r="D8" s="26" t="s">
        <v>11</v>
      </c>
      <c r="E8" s="30">
        <v>5.63</v>
      </c>
      <c r="F8" s="30">
        <v>5.63</v>
      </c>
    </row>
    <row r="9" spans="1:6">
      <c r="A9" s="17">
        <v>3</v>
      </c>
      <c r="B9" s="26" t="s">
        <v>114</v>
      </c>
      <c r="C9" s="26" t="s">
        <v>44</v>
      </c>
      <c r="D9" s="26" t="s">
        <v>11</v>
      </c>
      <c r="E9" s="30">
        <v>9.27</v>
      </c>
      <c r="F9" s="30">
        <v>9.27</v>
      </c>
    </row>
    <row r="10" spans="1:6" ht="31.5">
      <c r="A10" s="17">
        <v>4</v>
      </c>
      <c r="B10" s="55" t="s">
        <v>116</v>
      </c>
      <c r="C10" s="56" t="s">
        <v>117</v>
      </c>
      <c r="D10" s="60" t="s">
        <v>14</v>
      </c>
      <c r="E10" s="57">
        <v>19.8</v>
      </c>
      <c r="F10" s="57">
        <v>19.8</v>
      </c>
    </row>
    <row r="11" spans="1:6">
      <c r="A11" s="17">
        <v>5</v>
      </c>
      <c r="B11" s="55" t="s">
        <v>118</v>
      </c>
      <c r="C11" s="56" t="s">
        <v>119</v>
      </c>
      <c r="D11" s="60" t="s">
        <v>14</v>
      </c>
      <c r="E11" s="57">
        <v>20.97</v>
      </c>
      <c r="F11" s="57">
        <v>20.97</v>
      </c>
    </row>
    <row r="12" spans="1:6" ht="31.5">
      <c r="A12" s="17">
        <v>6</v>
      </c>
      <c r="B12" s="55" t="s">
        <v>120</v>
      </c>
      <c r="C12" s="56" t="s">
        <v>121</v>
      </c>
      <c r="D12" s="60" t="s">
        <v>14</v>
      </c>
      <c r="E12" s="57">
        <f>3725.7/10000</f>
        <v>0.37256999999999996</v>
      </c>
      <c r="F12" s="57">
        <f>3725.7/10000</f>
        <v>0.37256999999999996</v>
      </c>
    </row>
    <row r="13" spans="1:6" ht="47.25">
      <c r="A13" s="17">
        <v>7</v>
      </c>
      <c r="B13" s="55" t="s">
        <v>122</v>
      </c>
      <c r="C13" s="56" t="s">
        <v>130</v>
      </c>
      <c r="D13" s="60" t="s">
        <v>14</v>
      </c>
      <c r="E13" s="59">
        <v>150.55000000000001</v>
      </c>
      <c r="F13" s="59">
        <v>150.55000000000001</v>
      </c>
    </row>
    <row r="14" spans="1:6">
      <c r="A14" s="17">
        <v>8</v>
      </c>
      <c r="B14" s="55" t="s">
        <v>123</v>
      </c>
      <c r="C14" s="56" t="s">
        <v>124</v>
      </c>
      <c r="D14" s="60" t="s">
        <v>14</v>
      </c>
      <c r="E14" s="57">
        <v>56.92</v>
      </c>
      <c r="F14" s="57">
        <v>56.92</v>
      </c>
    </row>
    <row r="15" spans="1:6">
      <c r="A15" s="17">
        <v>9</v>
      </c>
      <c r="B15" s="55" t="s">
        <v>125</v>
      </c>
      <c r="C15" s="56" t="s">
        <v>126</v>
      </c>
      <c r="D15" s="60" t="s">
        <v>14</v>
      </c>
      <c r="E15" s="57">
        <v>2.35</v>
      </c>
      <c r="F15" s="57">
        <v>2.35</v>
      </c>
    </row>
    <row r="16" spans="1:6">
      <c r="A16" s="17">
        <v>10</v>
      </c>
      <c r="B16" s="55" t="s">
        <v>127</v>
      </c>
      <c r="C16" s="56" t="s">
        <v>128</v>
      </c>
      <c r="D16" s="60" t="s">
        <v>14</v>
      </c>
      <c r="E16" s="57">
        <f>13554/10000</f>
        <v>1.3553999999999999</v>
      </c>
      <c r="F16" s="57">
        <f>13554/10000</f>
        <v>1.3553999999999999</v>
      </c>
    </row>
    <row r="17" spans="1:6" ht="31.5">
      <c r="A17" s="17">
        <v>11</v>
      </c>
      <c r="B17" s="55" t="s">
        <v>129</v>
      </c>
      <c r="C17" s="55" t="s">
        <v>121</v>
      </c>
      <c r="D17" s="60" t="s">
        <v>14</v>
      </c>
      <c r="E17" s="59">
        <v>107.3</v>
      </c>
      <c r="F17" s="59">
        <v>107.3</v>
      </c>
    </row>
    <row r="18" spans="1:6" ht="31.5">
      <c r="A18" s="17">
        <v>12</v>
      </c>
      <c r="B18" s="60" t="s">
        <v>131</v>
      </c>
      <c r="C18" s="17" t="s">
        <v>134</v>
      </c>
      <c r="D18" s="60" t="s">
        <v>13</v>
      </c>
      <c r="E18" s="67">
        <v>11.36</v>
      </c>
      <c r="F18" s="67">
        <v>11.36</v>
      </c>
    </row>
    <row r="19" spans="1:6">
      <c r="A19" s="17">
        <v>13</v>
      </c>
      <c r="B19" s="60" t="s">
        <v>132</v>
      </c>
      <c r="C19" s="60" t="s">
        <v>24</v>
      </c>
      <c r="D19" s="60" t="s">
        <v>13</v>
      </c>
      <c r="E19" s="60">
        <v>2.38</v>
      </c>
      <c r="F19" s="60">
        <v>2.38</v>
      </c>
    </row>
    <row r="20" spans="1:6">
      <c r="A20" s="17">
        <v>14</v>
      </c>
      <c r="B20" s="60" t="s">
        <v>133</v>
      </c>
      <c r="C20" s="60" t="s">
        <v>135</v>
      </c>
      <c r="D20" s="60" t="s">
        <v>13</v>
      </c>
      <c r="E20" s="60">
        <v>49.81</v>
      </c>
      <c r="F20" s="60">
        <v>49.81</v>
      </c>
    </row>
    <row r="21" spans="1:6" ht="31.5">
      <c r="A21" s="62">
        <v>15</v>
      </c>
      <c r="B21" s="61" t="s">
        <v>136</v>
      </c>
      <c r="C21" s="62" t="s">
        <v>137</v>
      </c>
      <c r="D21" s="62" t="s">
        <v>9</v>
      </c>
      <c r="E21" s="63">
        <v>3</v>
      </c>
      <c r="F21" s="63">
        <v>3</v>
      </c>
    </row>
  </sheetData>
  <autoFilter ref="A6:F7" xr:uid="{00000000-0009-0000-0000-000000000000}"/>
  <mergeCells count="7">
    <mergeCell ref="A2:F2"/>
    <mergeCell ref="A3:A5"/>
    <mergeCell ref="B3:B5"/>
    <mergeCell ref="C3:C5"/>
    <mergeCell ref="D3:D5"/>
    <mergeCell ref="E3:E5"/>
    <mergeCell ref="F3:F5"/>
  </mergeCells>
  <printOptions horizontalCentered="1"/>
  <pageMargins left="0.23622047244094499" right="0.23622047244094499" top="0.511811023622047" bottom="0.70866141732283505" header="0.23622047244094499" footer="0.35433070866141703"/>
  <pageSetup paperSize="9" scale="80" orientation="portrait" horizontalDpi="300" verticalDpi="300" r:id="rId1"/>
  <headerFooter>
    <oddHeader xml:space="preserve">&amp;C
</oddHeader>
    <oddFooter>&amp;C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5558-08BD-4B85-AB1E-992449366622}">
  <dimension ref="A1"/>
  <sheetViews>
    <sheetView workbookViewId="0">
      <selection activeCell="G13" sqref="G13"/>
    </sheetView>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902F-1852-4E58-A14D-AF60595DBC69}">
  <dimension ref="A1:H16"/>
  <sheetViews>
    <sheetView zoomScale="115" zoomScaleNormal="115" zoomScaleSheetLayoutView="70" workbookViewId="0">
      <pane xSplit="2" ySplit="6" topLeftCell="C7" activePane="bottomRight" state="frozen"/>
      <selection activeCell="G13" sqref="G13"/>
      <selection pane="topRight" activeCell="G13" sqref="G13"/>
      <selection pane="bottomLeft" activeCell="G13" sqref="G13"/>
      <selection pane="bottomRight" activeCell="G13" sqref="G13"/>
    </sheetView>
  </sheetViews>
  <sheetFormatPr defaultColWidth="9.140625" defaultRowHeight="15.75"/>
  <cols>
    <col min="1" max="1" width="4.42578125" style="6" customWidth="1"/>
    <col min="2" max="2" width="31.42578125" style="10" customWidth="1"/>
    <col min="3" max="3" width="12.5703125" style="6" customWidth="1"/>
    <col min="4" max="4" width="14.28515625" style="6" customWidth="1"/>
    <col min="5" max="5" width="9.7109375" style="9" customWidth="1"/>
    <col min="6" max="6" width="11.140625" style="9" customWidth="1"/>
    <col min="7" max="7" width="86.28515625" style="7" customWidth="1"/>
    <col min="8" max="8" width="10.5703125" style="6" customWidth="1"/>
    <col min="9" max="16384" width="9.140625" style="5"/>
  </cols>
  <sheetData>
    <row r="1" spans="1:8" ht="15" customHeight="1">
      <c r="A1" s="1" t="s">
        <v>16</v>
      </c>
    </row>
    <row r="2" spans="1:8" ht="32.25" customHeight="1">
      <c r="A2" s="71" t="s">
        <v>18</v>
      </c>
      <c r="B2" s="71"/>
      <c r="C2" s="71"/>
      <c r="D2" s="71"/>
      <c r="E2" s="71"/>
      <c r="F2" s="71"/>
      <c r="G2" s="71"/>
      <c r="H2" s="71"/>
    </row>
    <row r="3" spans="1:8" s="8" customFormat="1" ht="15" customHeight="1">
      <c r="A3" s="69" t="s">
        <v>0</v>
      </c>
      <c r="B3" s="69" t="s">
        <v>1</v>
      </c>
      <c r="C3" s="72" t="s">
        <v>2</v>
      </c>
      <c r="D3" s="72" t="s">
        <v>3</v>
      </c>
      <c r="E3" s="72" t="s">
        <v>4</v>
      </c>
      <c r="F3" s="72" t="s">
        <v>5</v>
      </c>
      <c r="G3" s="74" t="s">
        <v>6</v>
      </c>
      <c r="H3" s="69" t="s">
        <v>7</v>
      </c>
    </row>
    <row r="4" spans="1:8" s="8" customFormat="1">
      <c r="A4" s="70"/>
      <c r="B4" s="70"/>
      <c r="C4" s="73"/>
      <c r="D4" s="73"/>
      <c r="E4" s="73"/>
      <c r="F4" s="73"/>
      <c r="G4" s="75"/>
      <c r="H4" s="70"/>
    </row>
    <row r="5" spans="1:8" s="8" customFormat="1" ht="32.25" customHeight="1">
      <c r="A5" s="70"/>
      <c r="B5" s="70"/>
      <c r="C5" s="73"/>
      <c r="D5" s="73"/>
      <c r="E5" s="73"/>
      <c r="F5" s="73"/>
      <c r="G5" s="75"/>
      <c r="H5" s="70"/>
    </row>
    <row r="6" spans="1:8" s="8" customFormat="1" ht="18" customHeight="1">
      <c r="A6" s="25">
        <v>-1</v>
      </c>
      <c r="B6" s="25">
        <v>-2</v>
      </c>
      <c r="C6" s="25">
        <v>-3</v>
      </c>
      <c r="D6" s="25">
        <v>-4</v>
      </c>
      <c r="E6" s="25">
        <v>-5</v>
      </c>
      <c r="F6" s="25">
        <v>-6</v>
      </c>
      <c r="G6" s="25">
        <v>-7</v>
      </c>
      <c r="H6" s="25">
        <v>-8</v>
      </c>
    </row>
    <row r="7" spans="1:8" ht="72.75" customHeight="1">
      <c r="A7" s="20">
        <v>1</v>
      </c>
      <c r="B7" s="26" t="s">
        <v>149</v>
      </c>
      <c r="C7" s="26" t="s">
        <v>37</v>
      </c>
      <c r="D7" s="26" t="s">
        <v>11</v>
      </c>
      <c r="E7" s="28">
        <v>8.92</v>
      </c>
      <c r="F7" s="28">
        <v>8.92</v>
      </c>
      <c r="G7" s="35" t="s">
        <v>159</v>
      </c>
      <c r="H7" s="20"/>
    </row>
    <row r="8" spans="1:8" ht="24" customHeight="1">
      <c r="A8" s="20">
        <v>2</v>
      </c>
      <c r="B8" s="26" t="s">
        <v>150</v>
      </c>
      <c r="C8" s="26" t="s">
        <v>37</v>
      </c>
      <c r="D8" s="26" t="s">
        <v>11</v>
      </c>
      <c r="E8" s="28">
        <v>6.08</v>
      </c>
      <c r="F8" s="28">
        <v>6.08</v>
      </c>
      <c r="G8" s="35" t="s">
        <v>159</v>
      </c>
      <c r="H8" s="20"/>
    </row>
    <row r="9" spans="1:8" ht="91.5" customHeight="1">
      <c r="A9" s="20">
        <v>3</v>
      </c>
      <c r="B9" s="26" t="s">
        <v>151</v>
      </c>
      <c r="C9" s="26" t="s">
        <v>44</v>
      </c>
      <c r="D9" s="26" t="s">
        <v>11</v>
      </c>
      <c r="E9" s="28">
        <v>19.989999999999998</v>
      </c>
      <c r="F9" s="28">
        <v>19.989999999999998</v>
      </c>
      <c r="G9" s="35" t="s">
        <v>159</v>
      </c>
      <c r="H9" s="20"/>
    </row>
    <row r="10" spans="1:8" ht="111.75" customHeight="1">
      <c r="A10" s="20">
        <v>4</v>
      </c>
      <c r="B10" s="26" t="s">
        <v>152</v>
      </c>
      <c r="C10" s="26" t="s">
        <v>10</v>
      </c>
      <c r="D10" s="26" t="s">
        <v>11</v>
      </c>
      <c r="E10" s="28">
        <v>23.3</v>
      </c>
      <c r="F10" s="28">
        <v>23.3</v>
      </c>
      <c r="G10" s="35" t="s">
        <v>159</v>
      </c>
      <c r="H10" s="20"/>
    </row>
    <row r="11" spans="1:8" ht="62.25" customHeight="1">
      <c r="A11" s="20">
        <v>5</v>
      </c>
      <c r="B11" s="26" t="s">
        <v>153</v>
      </c>
      <c r="C11" s="26" t="s">
        <v>10</v>
      </c>
      <c r="D11" s="26" t="s">
        <v>11</v>
      </c>
      <c r="E11" s="28">
        <v>24.2</v>
      </c>
      <c r="F11" s="28">
        <v>24.2</v>
      </c>
      <c r="G11" s="35" t="s">
        <v>159</v>
      </c>
      <c r="H11" s="20"/>
    </row>
    <row r="12" spans="1:8" ht="31.5">
      <c r="A12" s="20">
        <v>6</v>
      </c>
      <c r="B12" s="26" t="s">
        <v>154</v>
      </c>
      <c r="C12" s="26" t="s">
        <v>44</v>
      </c>
      <c r="D12" s="26" t="s">
        <v>11</v>
      </c>
      <c r="E12" s="28">
        <v>9.0399999999999991</v>
      </c>
      <c r="F12" s="28">
        <v>9.0399999999999991</v>
      </c>
      <c r="G12" s="35" t="s">
        <v>159</v>
      </c>
      <c r="H12" s="20"/>
    </row>
    <row r="13" spans="1:8" ht="40.5" customHeight="1">
      <c r="A13" s="20">
        <v>7</v>
      </c>
      <c r="B13" s="26" t="s">
        <v>155</v>
      </c>
      <c r="C13" s="26" t="s">
        <v>44</v>
      </c>
      <c r="D13" s="26" t="s">
        <v>11</v>
      </c>
      <c r="E13" s="28">
        <v>9.0399999999999991</v>
      </c>
      <c r="F13" s="28">
        <v>9.0399999999999991</v>
      </c>
      <c r="G13" s="35" t="s">
        <v>159</v>
      </c>
      <c r="H13" s="20"/>
    </row>
    <row r="14" spans="1:8" ht="39.75" customHeight="1">
      <c r="A14" s="20">
        <v>8</v>
      </c>
      <c r="B14" s="26" t="s">
        <v>156</v>
      </c>
      <c r="C14" s="26" t="s">
        <v>37</v>
      </c>
      <c r="D14" s="26" t="s">
        <v>11</v>
      </c>
      <c r="E14" s="28">
        <v>3.19</v>
      </c>
      <c r="F14" s="28">
        <v>3.19</v>
      </c>
      <c r="G14" s="35" t="s">
        <v>159</v>
      </c>
      <c r="H14" s="20"/>
    </row>
    <row r="15" spans="1:8" s="8" customFormat="1" ht="31.5">
      <c r="A15" s="22">
        <v>9</v>
      </c>
      <c r="B15" s="36" t="s">
        <v>157</v>
      </c>
      <c r="C15" s="36" t="s">
        <v>158</v>
      </c>
      <c r="D15" s="26" t="s">
        <v>11</v>
      </c>
      <c r="E15" s="37">
        <v>43.99</v>
      </c>
      <c r="F15" s="37">
        <v>43.99</v>
      </c>
      <c r="G15" s="38" t="s">
        <v>159</v>
      </c>
      <c r="H15" s="22"/>
    </row>
    <row r="16" spans="1:8" s="10" customFormat="1">
      <c r="A16" s="24"/>
      <c r="C16" s="6"/>
      <c r="D16" s="6"/>
      <c r="E16" s="9"/>
      <c r="F16" s="9"/>
      <c r="G16" s="7"/>
      <c r="H16" s="6"/>
    </row>
  </sheetData>
  <autoFilter ref="A5:H15" xr:uid="{00000000-0009-0000-0000-000000000000}"/>
  <mergeCells count="9">
    <mergeCell ref="A2:H2"/>
    <mergeCell ref="A3:A5"/>
    <mergeCell ref="B3:B5"/>
    <mergeCell ref="C3:C5"/>
    <mergeCell ref="D3:D5"/>
    <mergeCell ref="E3:E5"/>
    <mergeCell ref="F3:F5"/>
    <mergeCell ref="G3:G5"/>
    <mergeCell ref="H3:H5"/>
  </mergeCells>
  <conditionalFormatting sqref="B1:B1048576">
    <cfRule type="duplicateValues" dxfId="0" priority="1"/>
  </conditionalFormatting>
  <pageMargins left="0.23622047244094499" right="0.2" top="0.22" bottom="0.23" header="0.22" footer="0.2"/>
  <pageSetup paperSize="9" scale="72" orientation="landscape" r:id="rId1"/>
  <headerFooter>
    <oddHeader xml:space="preserve">&amp;C
</oddHeader>
    <oddFooter>&amp;C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29B39C-F162-48B6-887C-B2B377A62E87}"/>
</file>

<file path=customXml/itemProps2.xml><?xml version="1.0" encoding="utf-8"?>
<ds:datastoreItem xmlns:ds="http://schemas.openxmlformats.org/officeDocument/2006/customXml" ds:itemID="{0C658B48-E8DF-4246-ADA6-0692BDB308BA}"/>
</file>

<file path=customXml/itemProps3.xml><?xml version="1.0" encoding="utf-8"?>
<ds:datastoreItem xmlns:ds="http://schemas.openxmlformats.org/officeDocument/2006/customXml" ds:itemID="{DE916A85-080F-4E79-8CBA-928198DA48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PL1_THO</vt:lpstr>
      <vt:lpstr>PL2DauGia</vt:lpstr>
      <vt:lpstr>PL3DauThau</vt:lpstr>
      <vt:lpstr>PL1_THo-NQ</vt:lpstr>
      <vt:lpstr>PL2_DauGia-NQ</vt:lpstr>
      <vt:lpstr>PL3-DauThau</vt:lpstr>
      <vt:lpstr>Sheet3</vt:lpstr>
      <vt:lpstr>DauGia (2)</vt:lpstr>
      <vt:lpstr>'DauGia (2)'!Print_Area</vt:lpstr>
      <vt:lpstr>PL1_THO!Print_Area</vt:lpstr>
      <vt:lpstr>PL2DauGia!Print_Area</vt:lpstr>
      <vt:lpstr>'DauGia (2)'!Print_Titles</vt:lpstr>
      <vt:lpstr>PL1_THO!Print_Titles</vt:lpstr>
      <vt:lpstr>'PL1_THo-NQ'!Print_Titles</vt:lpstr>
      <vt:lpstr>'PL2_DauGia-NQ'!Print_Titles</vt:lpstr>
      <vt:lpstr>PL2DauGia!Print_Titles</vt:lpstr>
      <vt:lpstr>PL3DauThau!Print_Titles</vt:lpstr>
      <vt:lpstr>'PL3-DauThau'!Print_Titles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Bui Thanh Hai</dc:creator>
  <cp:lastModifiedBy>BUU DIEN</cp:lastModifiedBy>
  <cp:lastPrinted>2025-04-08T02:42:03Z</cp:lastPrinted>
  <dcterms:created xsi:type="dcterms:W3CDTF">2024-11-04T02:33:31Z</dcterms:created>
  <dcterms:modified xsi:type="dcterms:W3CDTF">2025-04-10T01:39:17Z</dcterms:modified>
</cp:coreProperties>
</file>